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esearch\SHARED\Budgets\Bud23-24\Reports\"/>
    </mc:Choice>
  </mc:AlternateContent>
  <xr:revisionPtr revIDLastSave="0" documentId="8_{E8E25B8A-0314-409D-A305-E58E68646614}" xr6:coauthVersionLast="47" xr6:coauthVersionMax="47" xr10:uidLastSave="{00000000-0000-0000-0000-000000000000}"/>
  <bookViews>
    <workbookView xWindow="28680" yWindow="-120" windowWidth="29040" windowHeight="15840" xr2:uid="{0C9E4F43-170C-42E8-8E92-EEDD601DAEC8}"/>
  </bookViews>
  <sheets>
    <sheet name="School Budgets 2023-24" sheetId="1" r:id="rId1"/>
  </sheets>
  <externalReferences>
    <externalReference r:id="rId2"/>
  </externalReferences>
  <definedNames>
    <definedName name="Adjustments_To_PY_SBS">'[1]Local Factors'!$AA$5</definedName>
    <definedName name="All_dist_taper">[1]Proforma!$J$48</definedName>
    <definedName name="All_distance_threshold">[1]Proforma!$D$48</definedName>
    <definedName name="All_PupilNo_threshold">[1]Proforma!$G$48</definedName>
    <definedName name="anteprevious_year">[1]Cover!$T$11</definedName>
    <definedName name="AWPU_KS3_Rate">[1]Proforma!$E$15</definedName>
    <definedName name="AWPU_KS4_Rate">[1]Proforma!$E$16</definedName>
    <definedName name="AWPU_Pri_Rate">[1]Proforma!$E$14</definedName>
    <definedName name="AWPU_Primary_DD_rate">'[1]De Delegation'!$X$8</definedName>
    <definedName name="AWPU_Sec_DD_rate">'[1]De Delegation'!$Y$9</definedName>
    <definedName name="BlockTransfersDSGSchoolsBlock">'[1]Block transfers'!$I$5</definedName>
    <definedName name="Capping_Scaling_YesNo">[1]Proforma!$J$70</definedName>
    <definedName name="Ceiling">[1]Proforma!$D$71</definedName>
    <definedName name="CommentaryAdditionalFundingFromHN">[1]Commentary!$C$40</definedName>
    <definedName name="CommentaryFallingRollsFund">[1]Commentary!$C$41</definedName>
    <definedName name="CommentaryGrowth">[1]Commentary!$C$39</definedName>
    <definedName name="CommentaryPFI">[1]Commentary!$C$43</definedName>
    <definedName name="CommentarySplitSites">[1]Commentary!$C$42</definedName>
    <definedName name="current_year">[1]Cover!$T$7</definedName>
    <definedName name="current_year_full">[1]Cover!$T$18</definedName>
    <definedName name="CY_MFG_Exclusion_Totals">'[1]Local Factors'!$AK$5:$AS$5</definedName>
    <definedName name="EAL_Pri">[1]Proforma!$E$27</definedName>
    <definedName name="EAL_Pri_DD_rate">'[1]De Delegation'!$X$20</definedName>
    <definedName name="EAL_Sec">[1]Proforma!$F$28</definedName>
    <definedName name="EAL_Sec_DD_rate">'[1]De Delegation'!$Y$21</definedName>
    <definedName name="Ever6_Pri_DD_Rate">'[1]De Delegation'!$X$11</definedName>
    <definedName name="Ever6_pri_rate">[1]Proforma!$E$19</definedName>
    <definedName name="Ever6_Sec_DD_Rate">'[1]De Delegation'!$Y$11</definedName>
    <definedName name="Ever6_sec_rate">[1]Proforma!$F$19</definedName>
    <definedName name="Exc_Cir1_Total">'[1]New ISB'!$AM$5</definedName>
    <definedName name="Exc_Cir2_Total">'[1]New ISB'!$AN$5</definedName>
    <definedName name="Exc_Cir3_Total">'[1]New ISB'!$AO$5</definedName>
    <definedName name="Exc_Cir4_Total">'[1]New ISB'!$AP$5</definedName>
    <definedName name="Exc_Cir5_Total">'[1]New ISB'!$AQ$5</definedName>
    <definedName name="Exc_Cir6_Total">'[1]New ISB'!$AR$5</definedName>
    <definedName name="Exc_Cir7_Total">'[1]New ISB'!$AS$5</definedName>
    <definedName name="Fringe_Total">'[1]New ISB'!$AI$5</definedName>
    <definedName name="FSM_Pri_DD_rate">'[1]De Delegation'!$X$10</definedName>
    <definedName name="FSM_Pri_Rate">[1]Proforma!$E$18</definedName>
    <definedName name="FSM_Sec_DD_rate">'[1]De Delegation'!$Y$10</definedName>
    <definedName name="FSM_Sec_Rate">[1]Proforma!$F$18</definedName>
    <definedName name="IA_amalgamation">'[1]Inputs &amp; Adjustments'!$CX$9</definedName>
    <definedName name="IA_closed_preApril">'[1]Inputs &amp; Adjustments'!$CX$6</definedName>
    <definedName name="IA_conversion">'[1]Inputs &amp; Adjustments'!$CX$11</definedName>
    <definedName name="IA_new_free_school">'[1]Inputs &amp; Adjustments'!$CX$12</definedName>
    <definedName name="IA_NOR_change">'[1]Inputs &amp; Adjustments'!$CX$10</definedName>
    <definedName name="IA_open_postApril">'[1]Inputs &amp; Adjustments'!$CX$8</definedName>
    <definedName name="IA_open_preApril">'[1]Inputs &amp; Adjustments'!$CX$7</definedName>
    <definedName name="IDACI_B1_Pri">[1]Proforma!$E$20</definedName>
    <definedName name="IDACI_B1_Pri_DD_rate">'[1]De Delegation'!$X$12</definedName>
    <definedName name="IDACI_B1_Sec">[1]Proforma!$F$20</definedName>
    <definedName name="IDACI_B1_Sec_DD_rate">'[1]De Delegation'!$Y$12</definedName>
    <definedName name="IDACI_B2_Pri">[1]Proforma!$E$21</definedName>
    <definedName name="IDACI_B2_Pri_DD_rate">'[1]De Delegation'!$X$13</definedName>
    <definedName name="IDACI_B2_Sec">[1]Proforma!$F$21</definedName>
    <definedName name="IDACI_B2_Sec_DD_rate">'[1]De Delegation'!$Y$13</definedName>
    <definedName name="IDACI_B3_Pri">[1]Proforma!$E$22</definedName>
    <definedName name="IDACI_B3_Pri_DD_rate">'[1]De Delegation'!$X$14</definedName>
    <definedName name="IDACI_B3_Sec">[1]Proforma!$F$22</definedName>
    <definedName name="IDACI_B3_Sec_DD_rate">'[1]De Delegation'!$Y$14</definedName>
    <definedName name="IDACI_B4_Pri">[1]Proforma!$E$23</definedName>
    <definedName name="IDACI_B4_Pri_DD_rate">'[1]De Delegation'!$X$15</definedName>
    <definedName name="IDACI_B4_Sec">[1]Proforma!$F$23</definedName>
    <definedName name="IDACI_B4_Sec_DD_rate">'[1]De Delegation'!$Y$15</definedName>
    <definedName name="IDACI_B5_Pri">[1]Proforma!$E$24</definedName>
    <definedName name="IDACI_B5_Pri_DD_rate">'[1]De Delegation'!$X$16</definedName>
    <definedName name="IDACI_B5_Sec">[1]Proforma!$F$24</definedName>
    <definedName name="IDACI_B5_Sec_DD_rate">'[1]De Delegation'!$Y$16</definedName>
    <definedName name="IDACI_B6_Pri">[1]Proforma!$E$25</definedName>
    <definedName name="IDACI_B6_Pri_DD_rate">'[1]De Delegation'!$X$17</definedName>
    <definedName name="IDACI_B6_Sec">[1]Proforma!$F$25</definedName>
    <definedName name="IDACI_B6_Sec_DD_rate">'[1]De Delegation'!$Y$17</definedName>
    <definedName name="LA_Code">[1]Cover!$C$4</definedName>
    <definedName name="LA_Name">[1]Cover!$C$3</definedName>
    <definedName name="LCHI_Pri">[1]Proforma!$F$31</definedName>
    <definedName name="LCHI_Pri_DD_rate">'[1]De Delegation'!$X$18</definedName>
    <definedName name="LCHI_Sec">[1]Proforma!$F$32</definedName>
    <definedName name="LCHI_Sec_DD_rate">'[1]De Delegation'!$Y$19</definedName>
    <definedName name="Lump_sum_Pri_DD_rate">'[1]De Delegation'!$X$23</definedName>
    <definedName name="Lump_sum_Sec_DD_rate">'[1]De Delegation'!$Y$23</definedName>
    <definedName name="Lump_Sum_total">'[1]New ISB'!$AG$5</definedName>
    <definedName name="MFG_Rate">[1]Proforma!$H$68</definedName>
    <definedName name="MFG_Total">'[1]New ISB'!$BN$5</definedName>
    <definedName name="Mid_dist_taper">[1]Proforma!$J$47</definedName>
    <definedName name="Mid_distance_threshold">[1]Proforma!$D$47</definedName>
    <definedName name="Mid_PupilNo_threshold">[1]Proforma!$G$47</definedName>
    <definedName name="min_pupil_rate_KS3">[1]Proforma!$E$9</definedName>
    <definedName name="min_pupil_rate_KS4">[1]Proforma!$G$9</definedName>
    <definedName name="min_pupil_rate_pri">[1]Proforma!$D$9</definedName>
    <definedName name="min_pupil_rate_sec">[1]Proforma!$I$9</definedName>
    <definedName name="Mobility_Pri">[1]Proforma!$E$29</definedName>
    <definedName name="Mobility_Pri_DD_Rate">'[1]De Delegation'!$X$22</definedName>
    <definedName name="Mobility_Sec">[1]Proforma!$F$29</definedName>
    <definedName name="Mobility_Sec_DD_Rate">'[1]De Delegation'!$Y$22</definedName>
    <definedName name="mppf_pri">'[1]New ISB'!$BB$5</definedName>
    <definedName name="mppf_sec">'[1]New ISB'!$BC$5</definedName>
    <definedName name="Notional_SEN_AWPU_KS3">[1]Proforma!$L$15</definedName>
    <definedName name="Notional_SEN_AWPU_KS4">[1]Proforma!$L$16</definedName>
    <definedName name="Notional_SEN_AWPU_Pri">[1]Proforma!$L$14</definedName>
    <definedName name="Notional_SEN_EAL_Pri">[1]Proforma!$L$27</definedName>
    <definedName name="Notional_SEN_EAL_Sec">[1]Proforma!$M$28</definedName>
    <definedName name="Notional_SEN_Ever6_Pri">[1]Proforma!$L$19</definedName>
    <definedName name="Notional_SEN_Ever6_Sec">[1]Proforma!$M$19</definedName>
    <definedName name="Notional_SEN_ExCir2">[1]Proforma!$L$56</definedName>
    <definedName name="Notional_SEN_ExCir3">[1]Proforma!$L$57</definedName>
    <definedName name="Notional_SEN_ExCir4">[1]Proforma!$L$58</definedName>
    <definedName name="Notional_SEN_ExCir5">[1]Proforma!$L$59</definedName>
    <definedName name="Notional_SEN_ExCir6">[1]Proforma!$L$60</definedName>
    <definedName name="Notional_SEN_ExCir7">[1]Proforma!$L$61</definedName>
    <definedName name="Notional_SEN_FSM_Pri">[1]Proforma!$L$18</definedName>
    <definedName name="Notional_SEN_FSM_Sec">[1]Proforma!$M$18</definedName>
    <definedName name="Notional_SEN_IDACI_B1_Pri">[1]Proforma!$L$20</definedName>
    <definedName name="Notional_SEN_IDACI_B1_Sec">[1]Proforma!$M$20</definedName>
    <definedName name="Notional_SEN_IDACI_B2_Pri">[1]Proforma!$L$21</definedName>
    <definedName name="Notional_SEN_IDACI_B2_Sec">[1]Proforma!$M$21</definedName>
    <definedName name="Notional_SEN_IDACI_B3_Pri">[1]Proforma!$L$22</definedName>
    <definedName name="Notional_SEN_IDACI_B3_Sec">[1]Proforma!$M$22</definedName>
    <definedName name="Notional_SEN_IDACI_B4_Pri">[1]Proforma!$L$23</definedName>
    <definedName name="Notional_SEN_IDACI_B4_Sec">[1]Proforma!$M$23</definedName>
    <definedName name="Notional_SEN_IDACI_B5_Pri">[1]Proforma!$L$24</definedName>
    <definedName name="Notional_SEN_IDACI_B5_Sec">[1]Proforma!$M$24</definedName>
    <definedName name="Notional_SEN_IDACI_B6_Pri">[1]Proforma!$L$25</definedName>
    <definedName name="Notional_SEN_IDACI_B6_Sec">[1]Proforma!$M$25</definedName>
    <definedName name="Notional_SEN_LCHI_Pri">[1]Proforma!$L$31</definedName>
    <definedName name="Notional_SEN_LCHI_Sec">[1]Proforma!$M$32</definedName>
    <definedName name="Notional_SEN_Lump_sum_Pri">[1]Proforma!$L$42</definedName>
    <definedName name="Notional_SEN_Lump_sum_Sec">[1]Proforma!$M$42</definedName>
    <definedName name="Notional_SEN_MFG">[1]Proforma!$L$75</definedName>
    <definedName name="Notional_SEN_Mobility_Pri">[1]Proforma!$L$29</definedName>
    <definedName name="Notional_SEN_Mobility_Sec">[1]Proforma!$M$29</definedName>
    <definedName name="Notional_SEN_MPPF">[1]Proforma!$L$65</definedName>
    <definedName name="Notional_SEN_PFI">[1]Proforma!$L$52</definedName>
    <definedName name="Notional_SEN_Rates">[1]Proforma!$L$51</definedName>
    <definedName name="Notional_SEN_Sparsity_Pri">[1]Proforma!$L$43</definedName>
    <definedName name="Notional_SEN_Sparsity_Sec">[1]Proforma!$M$43</definedName>
    <definedName name="Notional_SEN_Split_sites">[1]Proforma!$L$50</definedName>
    <definedName name="PFI_Total">'[1]New ISB'!$AL$5</definedName>
    <definedName name="previous_year">[1]Cover!$T$9</definedName>
    <definedName name="previous_year_full">[1]Cover!$T$16</definedName>
    <definedName name="Pri_dist_taper">[1]Proforma!$J$45</definedName>
    <definedName name="Pri_distance_threshold">[1]Proforma!$D$45</definedName>
    <definedName name="Pri_PupilNo_threshold">[1]Proforma!$G$45</definedName>
    <definedName name="Primary_Lump_sum">[1]Proforma!$F$42</definedName>
    <definedName name="_xlnm.Print_Titles" localSheetId="0">'School Budgets 2023-24'!$1:$4</definedName>
    <definedName name="ProformaAdditionalFundingFromHN">[1]Proforma!$J$79</definedName>
    <definedName name="ProformaExceptionalCircumstanceTotals">[1]Proforma!$J$55:$J$61</definedName>
    <definedName name="ProformaFallingRollsFund">[1]Proforma!$J$81</definedName>
    <definedName name="ProformaGrowthFund">[1]Proforma!$J$80</definedName>
    <definedName name="ProformaHNThreshold">[1]Proforma!$J$78</definedName>
    <definedName name="PY_MFG_Exclusion_Totals">'[1]22-23 final baselines'!$Y$5:$AE$5</definedName>
    <definedName name="Rates_Total">'[1]New ISB'!$AK$5</definedName>
    <definedName name="Reasons_list">'[1]Inputs &amp; Adjustments'!$CX$6:$CX$13</definedName>
    <definedName name="Reception_Uplift_YesNo">[1]Proforma!$E$12</definedName>
    <definedName name="Scaling_Factor">[1]Proforma!$G$71</definedName>
    <definedName name="School_list">'[1]New ISB'!$C$6:$C$661</definedName>
    <definedName name="Sec_dist_taper">[1]Proforma!$J$46</definedName>
    <definedName name="Sec_distance_threshold">[1]Proforma!$D$46</definedName>
    <definedName name="Sec_PupilNo_threshold">[1]Proforma!$G$46</definedName>
    <definedName name="Secondary_Lump_Sum">[1]Proforma!$G$42</definedName>
    <definedName name="Sparsity_All_lump_sum">[1]Proforma!$I$43</definedName>
    <definedName name="Sparsity_Mid_lump_sum">[1]Proforma!$H$43</definedName>
    <definedName name="Sparsity_Pri_DD_percentage">'[1]De Delegation'!$X$25</definedName>
    <definedName name="Sparsity_Pri_lump_sum">[1]Proforma!$F$43</definedName>
    <definedName name="Sparsity_Sec_DD_percentage">'[1]De Delegation'!$Y$25</definedName>
    <definedName name="Sparsity_Sec_lump_sum">[1]Proforma!$G$43</definedName>
    <definedName name="Sparsity_Total">'[1]New ISB'!$AH$5</definedName>
    <definedName name="Split_Sites_Total">'[1]New ISB'!$AJ$5</definedName>
    <definedName name="Tapered_all_lump_sum">[1]Proforma!$L$48</definedName>
    <definedName name="Tapered_mid_lump_sum">[1]Proforma!$L$47</definedName>
    <definedName name="Tapered_primary_lump_sum">[1]Proforma!$L$45</definedName>
    <definedName name="Tapered_secondary_lump_sum">[1]Proforma!$L$46</definedName>
    <definedName name="Total_Notional_SEN">'[1]New ISB'!$AW$5</definedName>
    <definedName name="Total_Primary_funding">'[1]New ISB'!$BE$5</definedName>
    <definedName name="Total_Secondary_Funding">'[1]New ISB'!$BF$5</definedName>
    <definedName name="ValidationList1">'[1]Validation sheet'!$D$4:$D$36</definedName>
    <definedName name="ValidationList2">'[1]Validation sheet'!$C$39:$AA$39</definedName>
    <definedName name="YesNo">[1]Cover!$T$21:$T$22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E4" i="1"/>
  <c r="D4" i="1"/>
  <c r="K4" i="1" l="1"/>
  <c r="H4" i="1" l="1"/>
  <c r="J5" i="1" l="1"/>
  <c r="J6" i="1"/>
  <c r="J8" i="1" l="1"/>
  <c r="J7" i="1" l="1"/>
  <c r="J9" i="1"/>
  <c r="J10" i="1" l="1"/>
  <c r="J11" i="1" l="1"/>
  <c r="J12" i="1" l="1"/>
  <c r="J13" i="1" l="1"/>
  <c r="J14" i="1" l="1"/>
  <c r="J15" i="1" l="1"/>
  <c r="J16" i="1" l="1"/>
  <c r="J17" i="1" l="1"/>
  <c r="J18" i="1" l="1"/>
  <c r="J19" i="1" l="1"/>
  <c r="J20" i="1" l="1"/>
  <c r="J21" i="1" l="1"/>
  <c r="J22" i="1" l="1"/>
  <c r="J23" i="1" l="1"/>
  <c r="J24" i="1" l="1"/>
  <c r="J25" i="1" l="1"/>
  <c r="J26" i="1" l="1"/>
  <c r="J27" i="1"/>
  <c r="J28" i="1" l="1"/>
  <c r="J29" i="1" l="1"/>
  <c r="J30" i="1" l="1"/>
  <c r="J31" i="1" l="1"/>
  <c r="J32" i="1" l="1"/>
  <c r="J33" i="1" l="1"/>
  <c r="J34" i="1" l="1"/>
  <c r="J35" i="1" l="1"/>
  <c r="J36" i="1" l="1"/>
  <c r="J37" i="1" l="1"/>
  <c r="J38" i="1" l="1"/>
  <c r="J39" i="1" l="1"/>
  <c r="J40" i="1" l="1"/>
  <c r="J41" i="1" l="1"/>
  <c r="J42" i="1" l="1"/>
  <c r="J43" i="1"/>
  <c r="J44" i="1" l="1"/>
  <c r="J45" i="1" l="1"/>
  <c r="J46" i="1" l="1"/>
  <c r="J47" i="1" l="1"/>
  <c r="J48" i="1" l="1"/>
  <c r="J49" i="1" l="1"/>
  <c r="J50" i="1" l="1"/>
  <c r="J51" i="1"/>
  <c r="J52" i="1" l="1"/>
  <c r="J53" i="1" l="1"/>
  <c r="J54" i="1" l="1"/>
  <c r="J55" i="1" l="1"/>
  <c r="J56" i="1" l="1"/>
  <c r="J57" i="1" l="1"/>
  <c r="J58" i="1" l="1"/>
  <c r="J59" i="1" l="1"/>
  <c r="J60" i="1" l="1"/>
  <c r="J61" i="1" l="1"/>
  <c r="J62" i="1" l="1"/>
  <c r="J63" i="1" l="1"/>
  <c r="J64" i="1" l="1"/>
  <c r="J65" i="1" l="1"/>
  <c r="J66" i="1" l="1"/>
  <c r="J67" i="1" l="1"/>
  <c r="J68" i="1" l="1"/>
  <c r="J69" i="1" l="1"/>
  <c r="J70" i="1" l="1"/>
  <c r="J71" i="1" l="1"/>
  <c r="J72" i="1" l="1"/>
  <c r="J73" i="1" l="1"/>
  <c r="J74" i="1" l="1"/>
  <c r="J75" i="1" l="1"/>
  <c r="J76" i="1" l="1"/>
  <c r="J77" i="1" l="1"/>
  <c r="J78" i="1" l="1"/>
  <c r="J4" i="1" s="1"/>
  <c r="C4" i="1"/>
  <c r="F4" i="1" l="1"/>
  <c r="L71" i="1" l="1"/>
  <c r="L45" i="1"/>
  <c r="L78" i="1"/>
  <c r="L34" i="1"/>
  <c r="L61" i="1"/>
  <c r="L70" i="1"/>
  <c r="L7" i="1"/>
  <c r="L15" i="1"/>
  <c r="L49" i="1"/>
  <c r="L20" i="1"/>
  <c r="L76" i="1"/>
  <c r="L51" i="1"/>
  <c r="L42" i="1"/>
  <c r="L73" i="1"/>
  <c r="L44" i="1"/>
  <c r="L46" i="1"/>
  <c r="L35" i="1"/>
  <c r="L8" i="1"/>
  <c r="L32" i="1"/>
  <c r="L59" i="1"/>
  <c r="L38" i="1"/>
  <c r="L66" i="1"/>
  <c r="L58" i="1"/>
  <c r="L56" i="1"/>
  <c r="L48" i="1"/>
  <c r="L47" i="1"/>
  <c r="L22" i="1"/>
  <c r="L9" i="1"/>
  <c r="L26" i="1"/>
  <c r="I4" i="1"/>
  <c r="L74" i="1" l="1"/>
  <c r="L37" i="1"/>
  <c r="L16" i="1"/>
  <c r="L68" i="1"/>
  <c r="L67" i="1"/>
  <c r="L72" i="1"/>
  <c r="L40" i="1"/>
  <c r="L60" i="1"/>
  <c r="L36" i="1"/>
  <c r="L17" i="1"/>
  <c r="L31" i="1"/>
  <c r="L39" i="1"/>
  <c r="L65" i="1"/>
  <c r="L63" i="1"/>
  <c r="L18" i="1"/>
  <c r="L30" i="1"/>
  <c r="L53" i="1"/>
  <c r="L29" i="1"/>
  <c r="L24" i="1"/>
  <c r="L69" i="1"/>
  <c r="L62" i="1"/>
  <c r="L25" i="1"/>
  <c r="L33" i="1"/>
  <c r="L19" i="1"/>
  <c r="L14" i="1"/>
  <c r="L77" i="1"/>
  <c r="L6" i="1"/>
  <c r="L21" i="1"/>
  <c r="L75" i="1"/>
  <c r="L50" i="1"/>
  <c r="L41" i="1"/>
  <c r="L64" i="1"/>
  <c r="L54" i="1"/>
  <c r="L43" i="1"/>
  <c r="L55" i="1"/>
  <c r="L28" i="1"/>
  <c r="L23" i="1"/>
  <c r="L27" i="1"/>
  <c r="L13" i="1"/>
  <c r="L10" i="1"/>
  <c r="L11" i="1"/>
  <c r="L52" i="1"/>
  <c r="L12" i="1"/>
  <c r="L57" i="1"/>
  <c r="L5" i="1"/>
</calcChain>
</file>

<file path=xl/sharedStrings.xml><?xml version="1.0" encoding="utf-8"?>
<sst xmlns="http://schemas.openxmlformats.org/spreadsheetml/2006/main" count="89" uniqueCount="89">
  <si>
    <t>Appendix 1 2023-24 School Budgets</t>
  </si>
  <si>
    <t>2022-23 Final Budget</t>
  </si>
  <si>
    <t>2023-24 Final Budget</t>
  </si>
  <si>
    <t>LAESTAB</t>
  </si>
  <si>
    <t>School Name</t>
  </si>
  <si>
    <t>NOR
(from Adjusted Factors column j)</t>
  </si>
  <si>
    <t>22-23 Post MFG Budget</t>
  </si>
  <si>
    <t>Supplementary Grant</t>
  </si>
  <si>
    <t>22-23 Post MFG per pupil Budget</t>
  </si>
  <si>
    <t>NOR
(from Adjusted Factors column O)</t>
  </si>
  <si>
    <t>23-24 Post MFG per pupil Budget</t>
  </si>
  <si>
    <t>Change in NOR to 2022-23</t>
  </si>
  <si>
    <t>Change in post-MFG Budget</t>
  </si>
  <si>
    <t>% Change to 2022-23</t>
  </si>
  <si>
    <t>Total</t>
  </si>
  <si>
    <t>Blossomfield Infant and Nursery School</t>
  </si>
  <si>
    <t>Burman Infant School</t>
  </si>
  <si>
    <t>Coppice Junior School</t>
  </si>
  <si>
    <t>Cranmore Infant School</t>
  </si>
  <si>
    <t>Dorridge Primary School</t>
  </si>
  <si>
    <t>Haslucks Green School</t>
  </si>
  <si>
    <t>Kineton Green Primary School</t>
  </si>
  <si>
    <t>Sharmans Cross Junior School</t>
  </si>
  <si>
    <t>Shirley Heath Junior School</t>
  </si>
  <si>
    <t>Valley Primary</t>
  </si>
  <si>
    <t>Woodlands Infant School</t>
  </si>
  <si>
    <t>Widney Junior School</t>
  </si>
  <si>
    <t>Oak Cottage Primary School</t>
  </si>
  <si>
    <t>Mill Lodge Primary School</t>
  </si>
  <si>
    <t>Marston Green Junior School</t>
  </si>
  <si>
    <t>Tidbury Green School</t>
  </si>
  <si>
    <t>Castle Bromwich Junior School</t>
  </si>
  <si>
    <t>Castle Bromwich Infant and Nursery School</t>
  </si>
  <si>
    <t>Coleshill Heath School</t>
  </si>
  <si>
    <t>Windy Arbor Primary School</t>
  </si>
  <si>
    <t>Cheswick Green Primary School</t>
  </si>
  <si>
    <t>Peterbrook Primary School</t>
  </si>
  <si>
    <t>Olton Primary School</t>
  </si>
  <si>
    <t>Yorkswood Primary School</t>
  </si>
  <si>
    <t>Greswold Primary School</t>
  </si>
  <si>
    <t>Langley Primary School</t>
  </si>
  <si>
    <t>Monkspath Junior and Infant School</t>
  </si>
  <si>
    <t>Dickens Heath Community Primary School</t>
  </si>
  <si>
    <t>Meriden Church of England Primary School</t>
  </si>
  <si>
    <t>St Alphege Church of England Infant and Nursery School</t>
  </si>
  <si>
    <t>St Alphege Church of England Junior School</t>
  </si>
  <si>
    <t>Berkswell Church of England Voluntary Aided Primary School</t>
  </si>
  <si>
    <t>George Fentham Endowed School</t>
  </si>
  <si>
    <t>St Mary and St Margaret's Church of England Aided Primary School</t>
  </si>
  <si>
    <t>Bishop Wilson Church of England Primary School</t>
  </si>
  <si>
    <t>Kingshurst Primary School</t>
  </si>
  <si>
    <t>Fordbridge Community Primary School</t>
  </si>
  <si>
    <t>Tudor Grange Primary Academy, St James</t>
  </si>
  <si>
    <t>Damson Wood Nursery and Infant School</t>
  </si>
  <si>
    <t>Streetsbrook Infant and Early Years Academy</t>
  </si>
  <si>
    <t>Tudor Grange Primary Academy Yew Tree</t>
  </si>
  <si>
    <t>Balsall Common Primary School</t>
  </si>
  <si>
    <t>Tudor Grange Primary Academy Hockley Heath</t>
  </si>
  <si>
    <t>Marston Green Infant Academy</t>
  </si>
  <si>
    <t>Ulverley School</t>
  </si>
  <si>
    <t>Smith's Wood Primary Academy</t>
  </si>
  <si>
    <t>Bentley Heath Church of England Primary School</t>
  </si>
  <si>
    <t>Knowle Church of England Primary Academy</t>
  </si>
  <si>
    <t>St Margaret's Church of England Primary School</t>
  </si>
  <si>
    <t>Lady Katherine Leveson Church of England Primary School</t>
  </si>
  <si>
    <t>St Patricks Church of England Primary Academy</t>
  </si>
  <si>
    <t>Our Lady of the Wayside Catholic Primary School</t>
  </si>
  <si>
    <t>St Andrew's Catholic Primary School</t>
  </si>
  <si>
    <t>St Augustine's Catholic Primary School</t>
  </si>
  <si>
    <t>St George and St Teresa Catholic Primary School</t>
  </si>
  <si>
    <t>Our Lady of Compassion Catholic Primary School</t>
  </si>
  <si>
    <t>St Anthony's Catholic Primary School</t>
  </si>
  <si>
    <t>St Anne's Catholic Primary School</t>
  </si>
  <si>
    <t>St John the Baptist Catholic Primary School</t>
  </si>
  <si>
    <t>Lyndon School</t>
  </si>
  <si>
    <t>WMG Academy for Young Engineers (Solihull)</t>
  </si>
  <si>
    <t>Tudor Grange Academy Kingshurst</t>
  </si>
  <si>
    <t>Langley School</t>
  </si>
  <si>
    <t>Tudor Grange Academy, Solihull</t>
  </si>
  <si>
    <t>Alderbrook School</t>
  </si>
  <si>
    <t>Arden</t>
  </si>
  <si>
    <t>Light Hall School</t>
  </si>
  <si>
    <t>Lode Heath School</t>
  </si>
  <si>
    <t>Heart of England School</t>
  </si>
  <si>
    <t>Smith's Wood Academy</t>
  </si>
  <si>
    <t>St Peter's Catholic School</t>
  </si>
  <si>
    <t>John Henry Newman Catholic College</t>
  </si>
  <si>
    <t>Grace Academy Solihull</t>
  </si>
  <si>
    <t>Park Hall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</si>
</sst>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3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4" fontId="0" fillId="0" borderId="0" xfId="0" applyNumberFormat="1"/>
    <xf numFmtId="0" fontId="0" fillId="0" borderId="1" xfId="0" applyBorder="1"/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1" fontId="0" fillId="0" borderId="0" xfId="0" applyNumberFormat="1"/>
    <xf numFmtId="4" fontId="0" fillId="0" borderId="1" xfId="0" applyNumberFormat="1" applyBorder="1"/>
    <xf numFmtId="3" fontId="0" fillId="0" borderId="1" xfId="0" applyNumberFormat="1" applyBorder="1"/>
    <xf numFmtId="165" fontId="0" fillId="0" borderId="5" xfId="0" applyNumberFormat="1" applyBorder="1"/>
    <xf numFmtId="164" fontId="0" fillId="0" borderId="1" xfId="1" applyNumberFormat="1" applyFont="1" applyBorder="1"/>
    <xf numFmtId="1" fontId="0" fillId="0" borderId="1" xfId="0" applyNumberFormat="1" applyBorder="1"/>
    <xf numFmtId="0" fontId="0" fillId="2" borderId="7" xfId="0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0" fillId="0" borderId="12" xfId="0" applyNumberFormat="1" applyBorder="1"/>
    <xf numFmtId="3" fontId="0" fillId="0" borderId="12" xfId="0" applyNumberFormat="1" applyBorder="1"/>
    <xf numFmtId="3" fontId="2" fillId="0" borderId="2" xfId="0" applyNumberFormat="1" applyFont="1" applyBorder="1"/>
    <xf numFmtId="3" fontId="2" fillId="0" borderId="4" xfId="0" applyNumberFormat="1" applyFont="1" applyBorder="1"/>
    <xf numFmtId="0" fontId="1" fillId="0" borderId="7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165" fontId="0" fillId="0" borderId="12" xfId="0" applyNumberFormat="1" applyBorder="1"/>
    <xf numFmtId="165" fontId="0" fillId="0" borderId="14" xfId="0" applyNumberFormat="1" applyBorder="1"/>
    <xf numFmtId="164" fontId="0" fillId="0" borderId="12" xfId="1" applyNumberFormat="1" applyFont="1" applyBorder="1"/>
    <xf numFmtId="4" fontId="2" fillId="0" borderId="2" xfId="0" applyNumberFormat="1" applyFont="1" applyBorder="1"/>
    <xf numFmtId="4" fontId="2" fillId="0" borderId="4" xfId="0" applyNumberFormat="1" applyFont="1" applyBorder="1"/>
    <xf numFmtId="4" fontId="2" fillId="0" borderId="10" xfId="0" applyNumberFormat="1" applyFont="1" applyBorder="1"/>
    <xf numFmtId="164" fontId="0" fillId="0" borderId="11" xfId="1" applyNumberFormat="1" applyFont="1" applyBorder="1"/>
    <xf numFmtId="0" fontId="0" fillId="0" borderId="12" xfId="0" applyBorder="1"/>
    <xf numFmtId="0" fontId="0" fillId="0" borderId="2" xfId="0" applyBorder="1"/>
    <xf numFmtId="0" fontId="0" fillId="0" borderId="3" xfId="0" applyBorder="1"/>
    <xf numFmtId="0" fontId="0" fillId="0" borderId="15" xfId="0" applyBorder="1"/>
    <xf numFmtId="0" fontId="0" fillId="0" borderId="6" xfId="0" applyBorder="1"/>
    <xf numFmtId="0" fontId="1" fillId="0" borderId="9" xfId="0" applyFont="1" applyBorder="1"/>
    <xf numFmtId="0" fontId="1" fillId="0" borderId="10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HARED/Budgets/Bud23-24/Linked%202023-24/Dec%20202324_P1_APT_334_Solihull%20Dec%2022%20LINK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Sheet"/>
      <sheetName val="Cover"/>
      <sheetName val="22-23 submitted baselines"/>
      <sheetName val="22-23 HN places"/>
      <sheetName val="Proposed Free Schools"/>
      <sheetName val="IndicativeNFF NNDR PaidBy ESFA"/>
      <sheetName val="FSM6 update"/>
      <sheetName val="Schools Block Data"/>
      <sheetName val="PNV"/>
      <sheetName val="Modelling Sheet"/>
      <sheetName val="Inputs &amp; Adjustments"/>
      <sheetName val="Local Factors"/>
      <sheetName val="Adjusted Factors"/>
      <sheetName val="LA estimate of NNDR 23-24"/>
      <sheetName val="22-23 final baselines"/>
      <sheetName val="Commentary"/>
      <sheetName val="Factor value limits"/>
      <sheetName val="ProformaAggregation"/>
      <sheetName val="Proforma"/>
      <sheetName val="Block transfers"/>
      <sheetName val="De Delegation"/>
      <sheetName val="Education Functions"/>
      <sheetName val="New ISB"/>
      <sheetName val="School level SB"/>
      <sheetName val="Recoupment"/>
      <sheetName val="Split sites data"/>
      <sheetName val="Post-16 infrastructure changes"/>
      <sheetName val="Validation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6508B-F247-4724-B667-55A8C4CA49DE}">
  <sheetPr>
    <pageSetUpPr fitToPage="1"/>
  </sheetPr>
  <dimension ref="A1:L78"/>
  <sheetViews>
    <sheetView tabSelected="1" workbookViewId="0">
      <pane xSplit="2" ySplit="4" topLeftCell="C5" activePane="bottomRight" state="frozen"/>
      <selection pane="bottomRight" activeCell="B13" sqref="B13"/>
      <selection pane="bottomLeft" activeCell="A8" sqref="A8"/>
      <selection pane="topRight" activeCell="D1" sqref="D1"/>
    </sheetView>
  </sheetViews>
  <sheetFormatPr defaultRowHeight="12.75"/>
  <cols>
    <col min="2" max="2" width="58.7109375" bestFit="1" customWidth="1"/>
    <col min="3" max="3" width="10.140625" customWidth="1"/>
    <col min="4" max="4" width="11.7109375" customWidth="1"/>
    <col min="5" max="5" width="13.5703125" customWidth="1"/>
    <col min="6" max="6" width="12" customWidth="1"/>
    <col min="7" max="7" width="3.140625" customWidth="1"/>
    <col min="8" max="8" width="11.140625" customWidth="1"/>
    <col min="9" max="9" width="14.42578125" bestFit="1" customWidth="1"/>
    <col min="11" max="11" width="11.7109375" bestFit="1" customWidth="1"/>
  </cols>
  <sheetData>
    <row r="1" spans="1:12" ht="13.5" thickBot="1">
      <c r="B1" s="34" t="s">
        <v>0</v>
      </c>
      <c r="I1" s="1"/>
    </row>
    <row r="2" spans="1:12" ht="13.5" thickBot="1">
      <c r="C2" s="32" t="s">
        <v>1</v>
      </c>
      <c r="D2" s="33"/>
      <c r="E2" s="33"/>
      <c r="F2" s="33"/>
      <c r="H2" s="35" t="s">
        <v>2</v>
      </c>
      <c r="I2" s="36"/>
      <c r="J2" s="36"/>
      <c r="K2" s="36"/>
      <c r="L2" s="37"/>
    </row>
    <row r="3" spans="1:12" ht="64.5" thickBot="1">
      <c r="A3" s="28" t="s">
        <v>3</v>
      </c>
      <c r="B3" s="29" t="s">
        <v>4</v>
      </c>
      <c r="C3" s="3" t="s">
        <v>5</v>
      </c>
      <c r="D3" s="13" t="s">
        <v>6</v>
      </c>
      <c r="E3" s="13" t="s">
        <v>7</v>
      </c>
      <c r="F3" s="4" t="s">
        <v>8</v>
      </c>
      <c r="H3" s="11" t="s">
        <v>9</v>
      </c>
      <c r="I3" s="12" t="s">
        <v>10</v>
      </c>
      <c r="J3" s="18" t="s">
        <v>11</v>
      </c>
      <c r="K3" s="19" t="s">
        <v>12</v>
      </c>
      <c r="L3" s="19" t="s">
        <v>13</v>
      </c>
    </row>
    <row r="4" spans="1:12" ht="13.5" thickBot="1">
      <c r="A4" s="30"/>
      <c r="B4" s="31" t="s">
        <v>14</v>
      </c>
      <c r="C4" s="16">
        <f t="shared" ref="C4:E4" si="0">SUM(C5:C78)</f>
        <v>35490.5</v>
      </c>
      <c r="D4" s="17">
        <f t="shared" si="0"/>
        <v>184970540.54719999</v>
      </c>
      <c r="E4" s="17">
        <f t="shared" si="0"/>
        <v>5489380.0057000015</v>
      </c>
      <c r="F4" s="17">
        <f t="shared" ref="F4" si="1">SUM(F5:F78)</f>
        <v>190459920.55290002</v>
      </c>
      <c r="G4" s="5"/>
      <c r="H4" s="23">
        <f t="shared" ref="H4:K4" si="2">SUM(H5:H78)</f>
        <v>35675</v>
      </c>
      <c r="I4" s="24">
        <f t="shared" si="2"/>
        <v>195523724.90450746</v>
      </c>
      <c r="J4" s="25">
        <f t="shared" si="2"/>
        <v>184.5</v>
      </c>
      <c r="K4" s="25">
        <f t="shared" si="2"/>
        <v>5063804.3516074624</v>
      </c>
      <c r="L4" s="26">
        <f>+K4/F4</f>
        <v>2.6587243851133483E-2</v>
      </c>
    </row>
    <row r="5" spans="1:12">
      <c r="A5" s="2">
        <v>3342000</v>
      </c>
      <c r="B5" s="27" t="s">
        <v>15</v>
      </c>
      <c r="C5" s="14">
        <v>262</v>
      </c>
      <c r="D5" s="15">
        <v>1156013.9539000001</v>
      </c>
      <c r="E5" s="14">
        <v>32774.404300000002</v>
      </c>
      <c r="F5" s="15">
        <v>1188788.3582000001</v>
      </c>
      <c r="G5" s="5"/>
      <c r="H5" s="20">
        <v>267</v>
      </c>
      <c r="I5" s="15">
        <v>1240456.1660985635</v>
      </c>
      <c r="J5" s="21">
        <f>+H5-C5</f>
        <v>5</v>
      </c>
      <c r="K5" s="15">
        <f>+I5-F5</f>
        <v>51667.807898563333</v>
      </c>
      <c r="L5" s="22">
        <f>+K5/F5</f>
        <v>4.3462578971412515E-2</v>
      </c>
    </row>
    <row r="6" spans="1:12">
      <c r="A6" s="2">
        <v>3342001</v>
      </c>
      <c r="B6" s="2" t="s">
        <v>16</v>
      </c>
      <c r="C6" s="6">
        <v>174</v>
      </c>
      <c r="D6" s="7">
        <v>776139.58589999995</v>
      </c>
      <c r="E6" s="6">
        <v>21821.5082</v>
      </c>
      <c r="F6" s="7">
        <v>797961.09409999999</v>
      </c>
      <c r="G6" s="5"/>
      <c r="H6" s="10">
        <v>178</v>
      </c>
      <c r="I6" s="7">
        <v>846107.4935520154</v>
      </c>
      <c r="J6" s="8">
        <f>+H6-C6</f>
        <v>4</v>
      </c>
      <c r="K6" s="7">
        <f>+I6-F6</f>
        <v>48146.399452015408</v>
      </c>
      <c r="L6" s="9">
        <f>+K6/F6</f>
        <v>6.0336775574651925E-2</v>
      </c>
    </row>
    <row r="7" spans="1:12">
      <c r="A7" s="2">
        <v>3342004</v>
      </c>
      <c r="B7" s="2" t="s">
        <v>17</v>
      </c>
      <c r="C7" s="6">
        <v>200</v>
      </c>
      <c r="D7" s="7">
        <v>963159.23499999999</v>
      </c>
      <c r="E7" s="6">
        <v>28786.9722</v>
      </c>
      <c r="F7" s="7">
        <v>991946.20719999995</v>
      </c>
      <c r="G7" s="5"/>
      <c r="H7" s="10">
        <v>250</v>
      </c>
      <c r="I7" s="7">
        <v>1286013.070615836</v>
      </c>
      <c r="J7" s="8">
        <f>+H7-C7</f>
        <v>50</v>
      </c>
      <c r="K7" s="7">
        <f>+I7-F7</f>
        <v>294066.86341583601</v>
      </c>
      <c r="L7" s="9">
        <f>+K7/F7</f>
        <v>0.296454446099359</v>
      </c>
    </row>
    <row r="8" spans="1:12">
      <c r="A8" s="2">
        <v>3342005</v>
      </c>
      <c r="B8" s="2" t="s">
        <v>18</v>
      </c>
      <c r="C8" s="6">
        <v>172</v>
      </c>
      <c r="D8" s="7">
        <v>808373.29150000005</v>
      </c>
      <c r="E8" s="6">
        <v>22820.8747</v>
      </c>
      <c r="F8" s="7">
        <v>831194.16620000009</v>
      </c>
      <c r="G8" s="5"/>
      <c r="H8" s="10">
        <v>170</v>
      </c>
      <c r="I8" s="7">
        <v>846968.56157811382</v>
      </c>
      <c r="J8" s="8">
        <f>+H8-C8</f>
        <v>-2</v>
      </c>
      <c r="K8" s="7">
        <f>+I8-F8</f>
        <v>15774.395378113724</v>
      </c>
      <c r="L8" s="9">
        <f>+K8/F8</f>
        <v>1.8977990967176884E-2</v>
      </c>
    </row>
    <row r="9" spans="1:12">
      <c r="A9" s="2">
        <v>3342008</v>
      </c>
      <c r="B9" s="2" t="s">
        <v>19</v>
      </c>
      <c r="C9" s="6">
        <v>623</v>
      </c>
      <c r="D9" s="7">
        <v>2717447</v>
      </c>
      <c r="E9" s="6">
        <v>67398.038</v>
      </c>
      <c r="F9" s="7">
        <v>2784845.0380000002</v>
      </c>
      <c r="G9" s="5"/>
      <c r="H9" s="10">
        <v>625</v>
      </c>
      <c r="I9" s="7">
        <v>2812005</v>
      </c>
      <c r="J9" s="8">
        <f>+H9-C9</f>
        <v>2</v>
      </c>
      <c r="K9" s="7">
        <f>+I9-F9</f>
        <v>27159.961999999825</v>
      </c>
      <c r="L9" s="9">
        <f>+K9/F9</f>
        <v>9.752773181054759E-3</v>
      </c>
    </row>
    <row r="10" spans="1:12">
      <c r="A10" s="2">
        <v>3342011</v>
      </c>
      <c r="B10" s="2" t="s">
        <v>20</v>
      </c>
      <c r="C10" s="6">
        <v>234</v>
      </c>
      <c r="D10" s="7">
        <v>1015017</v>
      </c>
      <c r="E10" s="6">
        <v>30987.3845</v>
      </c>
      <c r="F10" s="7">
        <v>1046004.3845</v>
      </c>
      <c r="G10" s="5"/>
      <c r="H10" s="10">
        <v>238</v>
      </c>
      <c r="I10" s="7">
        <v>1081134.1196068153</v>
      </c>
      <c r="J10" s="8">
        <f>+H10-C10</f>
        <v>4</v>
      </c>
      <c r="K10" s="7">
        <f>+I10-F10</f>
        <v>35129.735106815235</v>
      </c>
      <c r="L10" s="9">
        <f>+K10/F10</f>
        <v>3.358469202173333E-2</v>
      </c>
    </row>
    <row r="11" spans="1:12">
      <c r="A11" s="2">
        <v>3342013</v>
      </c>
      <c r="B11" s="2" t="s">
        <v>21</v>
      </c>
      <c r="C11" s="6">
        <v>207</v>
      </c>
      <c r="D11" s="7">
        <v>982539.35660000006</v>
      </c>
      <c r="E11" s="6">
        <v>28188.957699999999</v>
      </c>
      <c r="F11" s="7">
        <v>1010728.3143000001</v>
      </c>
      <c r="G11" s="5"/>
      <c r="H11" s="10">
        <v>203</v>
      </c>
      <c r="I11" s="7">
        <v>1036624.1193183432</v>
      </c>
      <c r="J11" s="8">
        <f>+H11-C11</f>
        <v>-4</v>
      </c>
      <c r="K11" s="7">
        <f>+I11-F11</f>
        <v>25895.805018343148</v>
      </c>
      <c r="L11" s="9">
        <f>+K11/F11</f>
        <v>2.5620935568899939E-2</v>
      </c>
    </row>
    <row r="12" spans="1:12">
      <c r="A12" s="2">
        <v>3342017</v>
      </c>
      <c r="B12" s="2" t="s">
        <v>22</v>
      </c>
      <c r="C12" s="6">
        <v>420</v>
      </c>
      <c r="D12" s="7">
        <v>1818590</v>
      </c>
      <c r="E12" s="6">
        <v>48919.791899999997</v>
      </c>
      <c r="F12" s="7">
        <v>1867509.7919000001</v>
      </c>
      <c r="G12" s="5"/>
      <c r="H12" s="10">
        <v>418</v>
      </c>
      <c r="I12" s="7">
        <v>1867914</v>
      </c>
      <c r="J12" s="8">
        <f>+H12-C12</f>
        <v>-2</v>
      </c>
      <c r="K12" s="7">
        <f>+I12-F12</f>
        <v>404.20809999993071</v>
      </c>
      <c r="L12" s="9">
        <f>+K12/F12</f>
        <v>2.1644229216527446E-4</v>
      </c>
    </row>
    <row r="13" spans="1:12">
      <c r="A13" s="2">
        <v>3342019</v>
      </c>
      <c r="B13" s="2" t="s">
        <v>23</v>
      </c>
      <c r="C13" s="6">
        <v>419</v>
      </c>
      <c r="D13" s="7">
        <v>1810179</v>
      </c>
      <c r="E13" s="6">
        <v>49675.337</v>
      </c>
      <c r="F13" s="7">
        <v>1859854.3370000001</v>
      </c>
      <c r="G13" s="5"/>
      <c r="H13" s="10">
        <v>420</v>
      </c>
      <c r="I13" s="7">
        <v>1872680</v>
      </c>
      <c r="J13" s="8">
        <f>+H13-C13</f>
        <v>1</v>
      </c>
      <c r="K13" s="7">
        <f>+I13-F13</f>
        <v>12825.662999999942</v>
      </c>
      <c r="L13" s="9">
        <f>+K13/F13</f>
        <v>6.896057795949824E-3</v>
      </c>
    </row>
    <row r="14" spans="1:12">
      <c r="A14" s="2">
        <v>3342024</v>
      </c>
      <c r="B14" s="2" t="s">
        <v>24</v>
      </c>
      <c r="C14" s="6">
        <v>587</v>
      </c>
      <c r="D14" s="7">
        <v>2655231.3679</v>
      </c>
      <c r="E14" s="6">
        <v>68840.898400000005</v>
      </c>
      <c r="F14" s="7">
        <v>2724072.2662999998</v>
      </c>
      <c r="G14" s="5"/>
      <c r="H14" s="10">
        <v>577</v>
      </c>
      <c r="I14" s="7">
        <v>2693208.4596541319</v>
      </c>
      <c r="J14" s="8">
        <f>+H14-C14</f>
        <v>-10</v>
      </c>
      <c r="K14" s="7">
        <f>+I14-F14</f>
        <v>-30863.80664586788</v>
      </c>
      <c r="L14" s="9">
        <f>+K14/F14</f>
        <v>-1.1330024914423057E-2</v>
      </c>
    </row>
    <row r="15" spans="1:12">
      <c r="A15" s="2">
        <v>3342026</v>
      </c>
      <c r="B15" s="2" t="s">
        <v>25</v>
      </c>
      <c r="C15" s="6">
        <v>168</v>
      </c>
      <c r="D15" s="7">
        <v>774782.18770000001</v>
      </c>
      <c r="E15" s="6">
        <v>21493.402999999998</v>
      </c>
      <c r="F15" s="7">
        <v>796275.59070000006</v>
      </c>
      <c r="G15" s="5"/>
      <c r="H15" s="10">
        <v>161</v>
      </c>
      <c r="I15" s="7">
        <v>797419.36155305128</v>
      </c>
      <c r="J15" s="8">
        <f>+H15-C15</f>
        <v>-7</v>
      </c>
      <c r="K15" s="7">
        <f>+I15-F15</f>
        <v>1143.7708530512173</v>
      </c>
      <c r="L15" s="9">
        <f>+K15/F15</f>
        <v>1.436400746688388E-3</v>
      </c>
    </row>
    <row r="16" spans="1:12">
      <c r="A16" s="2">
        <v>3342028</v>
      </c>
      <c r="B16" s="2" t="s">
        <v>26</v>
      </c>
      <c r="C16" s="6">
        <v>286</v>
      </c>
      <c r="D16" s="7">
        <v>1240760</v>
      </c>
      <c r="E16" s="6">
        <v>35621.996800000001</v>
      </c>
      <c r="F16" s="7">
        <v>1276381.9968000001</v>
      </c>
      <c r="G16" s="5"/>
      <c r="H16" s="10">
        <v>319</v>
      </c>
      <c r="I16" s="7">
        <v>1452280.8476320091</v>
      </c>
      <c r="J16" s="8">
        <f>+H16-C16</f>
        <v>33</v>
      </c>
      <c r="K16" s="7">
        <f>+I16-F16</f>
        <v>175898.85083200899</v>
      </c>
      <c r="L16" s="9">
        <f>+K16/F16</f>
        <v>0.13781050756983615</v>
      </c>
    </row>
    <row r="17" spans="1:12">
      <c r="A17" s="2">
        <v>3342030</v>
      </c>
      <c r="B17" s="2" t="s">
        <v>27</v>
      </c>
      <c r="C17" s="6">
        <v>210</v>
      </c>
      <c r="D17" s="7">
        <v>914702</v>
      </c>
      <c r="E17" s="6">
        <v>24643.0128</v>
      </c>
      <c r="F17" s="7">
        <v>939345.01280000003</v>
      </c>
      <c r="G17" s="5"/>
      <c r="H17" s="10">
        <v>211</v>
      </c>
      <c r="I17" s="7">
        <v>948043</v>
      </c>
      <c r="J17" s="8">
        <f>+H17-C17</f>
        <v>1</v>
      </c>
      <c r="K17" s="7">
        <f>+I17-F17</f>
        <v>8697.9871999999741</v>
      </c>
      <c r="L17" s="9">
        <f>+K17/F17</f>
        <v>9.2596299351960249E-3</v>
      </c>
    </row>
    <row r="18" spans="1:12">
      <c r="A18" s="2">
        <v>3342031</v>
      </c>
      <c r="B18" s="2" t="s">
        <v>28</v>
      </c>
      <c r="C18" s="6">
        <v>207</v>
      </c>
      <c r="D18" s="7">
        <v>972327.46070000005</v>
      </c>
      <c r="E18" s="6">
        <v>29382.979899999998</v>
      </c>
      <c r="F18" s="7">
        <v>1001710.4406000001</v>
      </c>
      <c r="G18" s="5"/>
      <c r="H18" s="10">
        <v>218</v>
      </c>
      <c r="I18" s="7">
        <v>1082293.8482661336</v>
      </c>
      <c r="J18" s="8">
        <f>+H18-C18</f>
        <v>11</v>
      </c>
      <c r="K18" s="7">
        <f>+I18-F18</f>
        <v>80583.407666133484</v>
      </c>
      <c r="L18" s="9">
        <f>+K18/F18</f>
        <v>8.0445809886803207E-2</v>
      </c>
    </row>
    <row r="19" spans="1:12">
      <c r="A19" s="2">
        <v>3342051</v>
      </c>
      <c r="B19" s="2" t="s">
        <v>29</v>
      </c>
      <c r="C19" s="6">
        <v>352</v>
      </c>
      <c r="D19" s="7">
        <v>1574964.9516</v>
      </c>
      <c r="E19" s="6">
        <v>46480.575100000002</v>
      </c>
      <c r="F19" s="7">
        <v>1621445.5267</v>
      </c>
      <c r="G19" s="5"/>
      <c r="H19" s="10">
        <v>352</v>
      </c>
      <c r="I19" s="7">
        <v>1659132.9633142855</v>
      </c>
      <c r="J19" s="8">
        <f>+H19-C19</f>
        <v>0</v>
      </c>
      <c r="K19" s="7">
        <f>+I19-F19</f>
        <v>37687.436614285456</v>
      </c>
      <c r="L19" s="9">
        <f>+K19/F19</f>
        <v>2.3243109924875317E-2</v>
      </c>
    </row>
    <row r="20" spans="1:12">
      <c r="A20" s="2">
        <v>3342058</v>
      </c>
      <c r="B20" s="2" t="s">
        <v>30</v>
      </c>
      <c r="C20" s="6">
        <v>382.5</v>
      </c>
      <c r="D20" s="7">
        <v>1662850.5</v>
      </c>
      <c r="E20" s="6">
        <v>48785.469599999997</v>
      </c>
      <c r="F20" s="7">
        <v>1711635.9696</v>
      </c>
      <c r="G20" s="5"/>
      <c r="H20" s="10">
        <v>402</v>
      </c>
      <c r="I20" s="7">
        <v>1816929.9932604074</v>
      </c>
      <c r="J20" s="8">
        <f>+H20-C20</f>
        <v>19.5</v>
      </c>
      <c r="K20" s="7">
        <f>+I20-F20</f>
        <v>105294.0236604074</v>
      </c>
      <c r="L20" s="9">
        <f>+K20/F20</f>
        <v>6.1516599049396027E-2</v>
      </c>
    </row>
    <row r="21" spans="1:12">
      <c r="A21" s="2">
        <v>3342059</v>
      </c>
      <c r="B21" s="2" t="s">
        <v>31</v>
      </c>
      <c r="C21" s="6">
        <v>477</v>
      </c>
      <c r="D21" s="7">
        <v>2119156.3196999999</v>
      </c>
      <c r="E21" s="6">
        <v>64190.232100000001</v>
      </c>
      <c r="F21" s="7">
        <v>2183346.5518</v>
      </c>
      <c r="G21" s="5"/>
      <c r="H21" s="10">
        <v>469</v>
      </c>
      <c r="I21" s="7">
        <v>2200400.736496164</v>
      </c>
      <c r="J21" s="8">
        <f>+H21-C21</f>
        <v>-8</v>
      </c>
      <c r="K21" s="7">
        <f>+I21-F21</f>
        <v>17054.184696163982</v>
      </c>
      <c r="L21" s="9">
        <f>+K21/F21</f>
        <v>7.8110296700741938E-3</v>
      </c>
    </row>
    <row r="22" spans="1:12">
      <c r="A22" s="2">
        <v>3342060</v>
      </c>
      <c r="B22" s="2" t="s">
        <v>32</v>
      </c>
      <c r="C22" s="6">
        <v>353</v>
      </c>
      <c r="D22" s="7">
        <v>1567951.9597</v>
      </c>
      <c r="E22" s="6">
        <v>46833.764900000002</v>
      </c>
      <c r="F22" s="7">
        <v>1614785.7246000001</v>
      </c>
      <c r="G22" s="5"/>
      <c r="H22" s="10">
        <v>358</v>
      </c>
      <c r="I22" s="7">
        <v>1681049.75514278</v>
      </c>
      <c r="J22" s="8">
        <f>+H22-C22</f>
        <v>5</v>
      </c>
      <c r="K22" s="7">
        <f>+I22-F22</f>
        <v>66264.030542779947</v>
      </c>
      <c r="L22" s="9">
        <f>+K22/F22</f>
        <v>4.1035804028546431E-2</v>
      </c>
    </row>
    <row r="23" spans="1:12">
      <c r="A23" s="2">
        <v>3342065</v>
      </c>
      <c r="B23" s="2" t="s">
        <v>33</v>
      </c>
      <c r="C23" s="6">
        <v>484.5</v>
      </c>
      <c r="D23" s="7">
        <v>2493770.6715000002</v>
      </c>
      <c r="E23" s="6">
        <v>76242.491099999999</v>
      </c>
      <c r="F23" s="7">
        <v>2570013.1626000004</v>
      </c>
      <c r="G23" s="5"/>
      <c r="H23" s="10">
        <v>480</v>
      </c>
      <c r="I23" s="7">
        <v>2591925.1596269109</v>
      </c>
      <c r="J23" s="8">
        <f>+H23-C23</f>
        <v>-4.5</v>
      </c>
      <c r="K23" s="7">
        <f>+I23-F23</f>
        <v>21911.99702691054</v>
      </c>
      <c r="L23" s="9">
        <f>+K23/F23</f>
        <v>8.5260252148836747E-3</v>
      </c>
    </row>
    <row r="24" spans="1:12">
      <c r="A24" s="2">
        <v>3342066</v>
      </c>
      <c r="B24" s="2" t="s">
        <v>34</v>
      </c>
      <c r="C24" s="6">
        <v>402</v>
      </c>
      <c r="D24" s="7">
        <v>2052619.2631000001</v>
      </c>
      <c r="E24" s="6">
        <v>61410.869500000001</v>
      </c>
      <c r="F24" s="7">
        <v>2114030.1326000001</v>
      </c>
      <c r="G24" s="5"/>
      <c r="H24" s="10">
        <v>419</v>
      </c>
      <c r="I24" s="7">
        <v>2266566.5801724819</v>
      </c>
      <c r="J24" s="8">
        <f>+H24-C24</f>
        <v>17</v>
      </c>
      <c r="K24" s="7">
        <f>+I24-F24</f>
        <v>152536.44757248182</v>
      </c>
      <c r="L24" s="9">
        <f>+K24/F24</f>
        <v>7.2154339344671747E-2</v>
      </c>
    </row>
    <row r="25" spans="1:12">
      <c r="A25" s="2">
        <v>3342082</v>
      </c>
      <c r="B25" s="2" t="s">
        <v>35</v>
      </c>
      <c r="C25" s="6">
        <v>211</v>
      </c>
      <c r="D25" s="7">
        <v>923059</v>
      </c>
      <c r="E25" s="6">
        <v>27384.246999999999</v>
      </c>
      <c r="F25" s="7">
        <v>950443.24699999997</v>
      </c>
      <c r="G25" s="5"/>
      <c r="H25" s="10">
        <v>245</v>
      </c>
      <c r="I25" s="7">
        <v>1110608.0488802199</v>
      </c>
      <c r="J25" s="8">
        <f>+H25-C25</f>
        <v>34</v>
      </c>
      <c r="K25" s="7">
        <f>+I25-F25</f>
        <v>160164.80188021995</v>
      </c>
      <c r="L25" s="9">
        <f>+K25/F25</f>
        <v>0.16851590285455514</v>
      </c>
    </row>
    <row r="26" spans="1:12">
      <c r="A26" s="2">
        <v>3342085</v>
      </c>
      <c r="B26" s="2" t="s">
        <v>36</v>
      </c>
      <c r="C26" s="6">
        <v>376</v>
      </c>
      <c r="D26" s="7">
        <v>1662222.8943</v>
      </c>
      <c r="E26" s="6">
        <v>48560.581899999997</v>
      </c>
      <c r="F26" s="7">
        <v>1710783.4762000002</v>
      </c>
      <c r="G26" s="5"/>
      <c r="H26" s="10">
        <v>385</v>
      </c>
      <c r="I26" s="7">
        <v>1807700.4411461987</v>
      </c>
      <c r="J26" s="8">
        <f>+H26-C26</f>
        <v>9</v>
      </c>
      <c r="K26" s="7">
        <f>+I26-F26</f>
        <v>96916.96494619851</v>
      </c>
      <c r="L26" s="9">
        <f>+K26/F26</f>
        <v>5.6650631885614713E-2</v>
      </c>
    </row>
    <row r="27" spans="1:12">
      <c r="A27" s="2">
        <v>3342087</v>
      </c>
      <c r="B27" s="2" t="s">
        <v>37</v>
      </c>
      <c r="C27" s="6">
        <v>614</v>
      </c>
      <c r="D27" s="7">
        <v>2660169</v>
      </c>
      <c r="E27" s="6">
        <v>75136.104500000001</v>
      </c>
      <c r="F27" s="7">
        <v>2735305.1044999999</v>
      </c>
      <c r="G27" s="5"/>
      <c r="H27" s="10">
        <v>619</v>
      </c>
      <c r="I27" s="7">
        <v>2782408.227546386</v>
      </c>
      <c r="J27" s="8">
        <f>+H27-C27</f>
        <v>5</v>
      </c>
      <c r="K27" s="7">
        <f>+I27-F27</f>
        <v>47103.123046386056</v>
      </c>
      <c r="L27" s="9">
        <f>+K27/F27</f>
        <v>1.7220427428331169E-2</v>
      </c>
    </row>
    <row r="28" spans="1:12">
      <c r="A28" s="2">
        <v>3342088</v>
      </c>
      <c r="B28" s="2" t="s">
        <v>38</v>
      </c>
      <c r="C28" s="6">
        <v>406</v>
      </c>
      <c r="D28" s="7">
        <v>2096687.7154000001</v>
      </c>
      <c r="E28" s="6">
        <v>64188.225400000003</v>
      </c>
      <c r="F28" s="7">
        <v>2160875.9408</v>
      </c>
      <c r="G28" s="5"/>
      <c r="H28" s="10">
        <v>408</v>
      </c>
      <c r="I28" s="7">
        <v>2236036.5705402372</v>
      </c>
      <c r="J28" s="8">
        <f>+H28-C28</f>
        <v>2</v>
      </c>
      <c r="K28" s="7">
        <f>+I28-F28</f>
        <v>75160.629740237258</v>
      </c>
      <c r="L28" s="9">
        <f>+K28/F28</f>
        <v>3.478248256695906E-2</v>
      </c>
    </row>
    <row r="29" spans="1:12">
      <c r="A29" s="2">
        <v>3342090</v>
      </c>
      <c r="B29" s="2" t="s">
        <v>39</v>
      </c>
      <c r="C29" s="6">
        <v>628</v>
      </c>
      <c r="D29" s="7">
        <v>2719354</v>
      </c>
      <c r="E29" s="6">
        <v>72575.478799999997</v>
      </c>
      <c r="F29" s="7">
        <v>2791929.4788000002</v>
      </c>
      <c r="G29" s="5"/>
      <c r="H29" s="10">
        <v>629</v>
      </c>
      <c r="I29" s="7">
        <v>2810681</v>
      </c>
      <c r="J29" s="8">
        <f>+H29-C29</f>
        <v>1</v>
      </c>
      <c r="K29" s="7">
        <f>+I29-F29</f>
        <v>18751.521199999843</v>
      </c>
      <c r="L29" s="9">
        <f>+K29/F29</f>
        <v>6.7163305314070602E-3</v>
      </c>
    </row>
    <row r="30" spans="1:12">
      <c r="A30" s="2">
        <v>3342091</v>
      </c>
      <c r="B30" s="2" t="s">
        <v>40</v>
      </c>
      <c r="C30" s="6">
        <v>410</v>
      </c>
      <c r="D30" s="7">
        <v>1785034.8343</v>
      </c>
      <c r="E30" s="6">
        <v>53319.6132</v>
      </c>
      <c r="F30" s="7">
        <v>1838354.4475</v>
      </c>
      <c r="G30" s="5"/>
      <c r="H30" s="10">
        <v>409</v>
      </c>
      <c r="I30" s="7">
        <v>1884165.6016481617</v>
      </c>
      <c r="J30" s="8">
        <f>+H30-C30</f>
        <v>-1</v>
      </c>
      <c r="K30" s="7">
        <f>+I30-F30</f>
        <v>45811.154148161644</v>
      </c>
      <c r="L30" s="9">
        <f>+K30/F30</f>
        <v>2.4919652578674789E-2</v>
      </c>
    </row>
    <row r="31" spans="1:12">
      <c r="A31" s="2">
        <v>3342096</v>
      </c>
      <c r="B31" s="2" t="s">
        <v>41</v>
      </c>
      <c r="C31" s="6">
        <v>616</v>
      </c>
      <c r="D31" s="7">
        <v>2686018</v>
      </c>
      <c r="E31" s="6">
        <v>68678.350900000005</v>
      </c>
      <c r="F31" s="7">
        <v>2754696.3509</v>
      </c>
      <c r="G31" s="5"/>
      <c r="H31" s="10">
        <v>631</v>
      </c>
      <c r="I31" s="7">
        <v>2836899</v>
      </c>
      <c r="J31" s="8">
        <f>+H31-C31</f>
        <v>15</v>
      </c>
      <c r="K31" s="7">
        <f>+I31-F31</f>
        <v>82202.649100000039</v>
      </c>
      <c r="L31" s="9">
        <f>+K31/F31</f>
        <v>2.9840911167266483E-2</v>
      </c>
    </row>
    <row r="32" spans="1:12">
      <c r="A32" s="2">
        <v>3342098</v>
      </c>
      <c r="B32" s="2" t="s">
        <v>42</v>
      </c>
      <c r="C32" s="6">
        <v>419</v>
      </c>
      <c r="D32" s="7">
        <v>1841089</v>
      </c>
      <c r="E32" s="6">
        <v>49931.198900000003</v>
      </c>
      <c r="F32" s="7">
        <v>1891020.1989</v>
      </c>
      <c r="G32" s="5"/>
      <c r="H32" s="10">
        <v>431</v>
      </c>
      <c r="I32" s="7">
        <v>1951291</v>
      </c>
      <c r="J32" s="8">
        <f>+H32-C32</f>
        <v>12</v>
      </c>
      <c r="K32" s="7">
        <f>+I32-F32</f>
        <v>60270.801100000041</v>
      </c>
      <c r="L32" s="9">
        <f>+K32/F32</f>
        <v>3.1872108576661083E-2</v>
      </c>
    </row>
    <row r="33" spans="1:12">
      <c r="A33" s="2">
        <v>3343010</v>
      </c>
      <c r="B33" s="2" t="s">
        <v>43</v>
      </c>
      <c r="C33" s="6">
        <v>189</v>
      </c>
      <c r="D33" s="7">
        <v>851336.55790000001</v>
      </c>
      <c r="E33" s="6">
        <v>25072.4594</v>
      </c>
      <c r="F33" s="7">
        <v>876409.01730000007</v>
      </c>
      <c r="G33" s="5"/>
      <c r="H33" s="10">
        <v>184</v>
      </c>
      <c r="I33" s="7">
        <v>885737.71514924732</v>
      </c>
      <c r="J33" s="8">
        <f>+H33-C33</f>
        <v>-5</v>
      </c>
      <c r="K33" s="7">
        <f>+I33-F33</f>
        <v>9328.6978492472554</v>
      </c>
      <c r="L33" s="9">
        <f>+K33/F33</f>
        <v>1.0644228511005821E-2</v>
      </c>
    </row>
    <row r="34" spans="1:12">
      <c r="A34" s="2">
        <v>3343302</v>
      </c>
      <c r="B34" s="2" t="s">
        <v>44</v>
      </c>
      <c r="C34" s="6">
        <v>223</v>
      </c>
      <c r="D34" s="7">
        <v>955477</v>
      </c>
      <c r="E34" s="6">
        <v>26078.849600000001</v>
      </c>
      <c r="F34" s="7">
        <v>981555.84959999996</v>
      </c>
      <c r="G34" s="5"/>
      <c r="H34" s="10">
        <v>220</v>
      </c>
      <c r="I34" s="7">
        <v>991826.2623469223</v>
      </c>
      <c r="J34" s="8">
        <f>+H34-C34</f>
        <v>-3</v>
      </c>
      <c r="K34" s="7">
        <f>+I34-F34</f>
        <v>10270.412746922346</v>
      </c>
      <c r="L34" s="9">
        <f>+K34/F34</f>
        <v>1.0463401294086024E-2</v>
      </c>
    </row>
    <row r="35" spans="1:12">
      <c r="A35" s="2">
        <v>3343305</v>
      </c>
      <c r="B35" s="2" t="s">
        <v>45</v>
      </c>
      <c r="C35" s="6">
        <v>280</v>
      </c>
      <c r="D35" s="7">
        <v>1199186</v>
      </c>
      <c r="E35" s="6">
        <v>32479.410599999999</v>
      </c>
      <c r="F35" s="7">
        <v>1231665.4106000001</v>
      </c>
      <c r="G35" s="5"/>
      <c r="H35" s="10">
        <v>285</v>
      </c>
      <c r="I35" s="7">
        <v>1260289</v>
      </c>
      <c r="J35" s="8">
        <f>+H35-C35</f>
        <v>5</v>
      </c>
      <c r="K35" s="7">
        <f>+I35-F35</f>
        <v>28623.589399999939</v>
      </c>
      <c r="L35" s="9">
        <f>+K35/F35</f>
        <v>2.3239744457917422E-2</v>
      </c>
    </row>
    <row r="36" spans="1:12">
      <c r="A36" s="2">
        <v>3343310</v>
      </c>
      <c r="B36" s="2" t="s">
        <v>46</v>
      </c>
      <c r="C36" s="6">
        <v>207</v>
      </c>
      <c r="D36" s="7">
        <v>887290</v>
      </c>
      <c r="E36" s="6">
        <v>25459.7641</v>
      </c>
      <c r="F36" s="7">
        <v>912749.76410000003</v>
      </c>
      <c r="G36" s="5"/>
      <c r="H36" s="10">
        <v>202</v>
      </c>
      <c r="I36" s="7">
        <v>897608.25359198556</v>
      </c>
      <c r="J36" s="8">
        <f>+H36-C36</f>
        <v>-5</v>
      </c>
      <c r="K36" s="7">
        <f>+I36-F36</f>
        <v>-15141.510508014471</v>
      </c>
      <c r="L36" s="9">
        <f>+K36/F36</f>
        <v>-1.6588895558844078E-2</v>
      </c>
    </row>
    <row r="37" spans="1:12">
      <c r="A37" s="2">
        <v>3343311</v>
      </c>
      <c r="B37" s="2" t="s">
        <v>47</v>
      </c>
      <c r="C37" s="6">
        <v>195</v>
      </c>
      <c r="D37" s="7">
        <v>835873</v>
      </c>
      <c r="E37" s="6">
        <v>25229.990099999999</v>
      </c>
      <c r="F37" s="7">
        <v>861102.99010000005</v>
      </c>
      <c r="G37" s="5"/>
      <c r="H37" s="10">
        <v>199</v>
      </c>
      <c r="I37" s="7">
        <v>892136.85703320184</v>
      </c>
      <c r="J37" s="8">
        <f>+H37-C37</f>
        <v>4</v>
      </c>
      <c r="K37" s="7">
        <f>+I37-F37</f>
        <v>31033.866933201789</v>
      </c>
      <c r="L37" s="9">
        <f>+K37/F37</f>
        <v>3.6039669226555375E-2</v>
      </c>
    </row>
    <row r="38" spans="1:12">
      <c r="A38" s="2">
        <v>3343314</v>
      </c>
      <c r="B38" s="2" t="s">
        <v>48</v>
      </c>
      <c r="C38" s="6">
        <v>203</v>
      </c>
      <c r="D38" s="7">
        <v>916973.71</v>
      </c>
      <c r="E38" s="6">
        <v>26861.486000000001</v>
      </c>
      <c r="F38" s="7">
        <v>943835.196</v>
      </c>
      <c r="G38" s="5"/>
      <c r="H38" s="10">
        <v>202</v>
      </c>
      <c r="I38" s="7">
        <v>975835.00661226723</v>
      </c>
      <c r="J38" s="8">
        <f>+H38-C38</f>
        <v>-1</v>
      </c>
      <c r="K38" s="7">
        <f>+I38-F38</f>
        <v>31999.810612267233</v>
      </c>
      <c r="L38" s="9">
        <f>+K38/F38</f>
        <v>3.3904023443799641E-2</v>
      </c>
    </row>
    <row r="39" spans="1:12">
      <c r="A39" s="2">
        <v>3343512</v>
      </c>
      <c r="B39" s="2" t="s">
        <v>49</v>
      </c>
      <c r="C39" s="6">
        <v>409</v>
      </c>
      <c r="D39" s="7">
        <v>2049105.3118</v>
      </c>
      <c r="E39" s="6">
        <v>63371.474000000002</v>
      </c>
      <c r="F39" s="7">
        <v>2112476.7858000002</v>
      </c>
      <c r="G39" s="5"/>
      <c r="H39" s="10">
        <v>406</v>
      </c>
      <c r="I39" s="7">
        <v>2182905.1177381193</v>
      </c>
      <c r="J39" s="8">
        <f>+H39-C39</f>
        <v>-3</v>
      </c>
      <c r="K39" s="7">
        <f>+I39-F39</f>
        <v>70428.33193811914</v>
      </c>
      <c r="L39" s="9">
        <f>+K39/F39</f>
        <v>3.3339221719043771E-2</v>
      </c>
    </row>
    <row r="40" spans="1:12">
      <c r="A40" s="2">
        <v>3343517</v>
      </c>
      <c r="B40" s="2" t="s">
        <v>50</v>
      </c>
      <c r="C40" s="6">
        <v>509.5</v>
      </c>
      <c r="D40" s="7">
        <v>2616136.5410000002</v>
      </c>
      <c r="E40" s="6">
        <v>79423.967399999994</v>
      </c>
      <c r="F40" s="7">
        <v>2695560.5084000002</v>
      </c>
      <c r="G40" s="5"/>
      <c r="H40" s="10">
        <v>453</v>
      </c>
      <c r="I40" s="7">
        <v>2488748.0476721427</v>
      </c>
      <c r="J40" s="8">
        <f>+H40-C40</f>
        <v>-56.5</v>
      </c>
      <c r="K40" s="7">
        <f>+I40-F40</f>
        <v>-206812.46072785743</v>
      </c>
      <c r="L40" s="9">
        <f>+K40/F40</f>
        <v>-7.672336053424926E-2</v>
      </c>
    </row>
    <row r="41" spans="1:12">
      <c r="A41" s="2">
        <v>3345200</v>
      </c>
      <c r="B41" s="2" t="s">
        <v>51</v>
      </c>
      <c r="C41" s="6">
        <v>520</v>
      </c>
      <c r="D41" s="7">
        <v>2592504.6760999998</v>
      </c>
      <c r="E41" s="6">
        <v>81765.436199999996</v>
      </c>
      <c r="F41" s="7">
        <v>2674270.1122999997</v>
      </c>
      <c r="G41" s="5"/>
      <c r="H41" s="10">
        <v>510.5</v>
      </c>
      <c r="I41" s="7">
        <v>2695475.7303622453</v>
      </c>
      <c r="J41" s="8">
        <f>+H41-C41</f>
        <v>-9.5</v>
      </c>
      <c r="K41" s="7">
        <f>+I41-F41</f>
        <v>21205.61806224566</v>
      </c>
      <c r="L41" s="9">
        <f>+K41/F41</f>
        <v>7.9294974597789673E-3</v>
      </c>
    </row>
    <row r="42" spans="1:12">
      <c r="A42" s="2">
        <v>3342002</v>
      </c>
      <c r="B42" s="2" t="s">
        <v>52</v>
      </c>
      <c r="C42" s="6">
        <v>211</v>
      </c>
      <c r="D42" s="7">
        <v>967374.44590000005</v>
      </c>
      <c r="E42" s="6">
        <v>26872.5232</v>
      </c>
      <c r="F42" s="7">
        <v>994246.9691000001</v>
      </c>
      <c r="G42" s="5"/>
      <c r="H42" s="10">
        <v>210</v>
      </c>
      <c r="I42" s="7">
        <v>994737.80993627966</v>
      </c>
      <c r="J42" s="8">
        <f>+H42-C42</f>
        <v>-1</v>
      </c>
      <c r="K42" s="7">
        <f>+I42-F42</f>
        <v>490.84083627955988</v>
      </c>
      <c r="L42" s="9">
        <f>+K42/F42</f>
        <v>4.9368099831762402E-4</v>
      </c>
    </row>
    <row r="43" spans="1:12">
      <c r="A43" s="2">
        <v>3342003</v>
      </c>
      <c r="B43" s="2" t="s">
        <v>53</v>
      </c>
      <c r="C43" s="6">
        <v>139</v>
      </c>
      <c r="D43" s="7">
        <v>690958.10129999998</v>
      </c>
      <c r="E43" s="6">
        <v>20547.2156</v>
      </c>
      <c r="F43" s="7">
        <v>711505.31689999998</v>
      </c>
      <c r="G43" s="5"/>
      <c r="H43" s="10">
        <v>141</v>
      </c>
      <c r="I43" s="7">
        <v>743888.94574294542</v>
      </c>
      <c r="J43" s="8">
        <f>+H43-C43</f>
        <v>2</v>
      </c>
      <c r="K43" s="7">
        <f>+I43-F43</f>
        <v>32383.628842945443</v>
      </c>
      <c r="L43" s="9">
        <f>+K43/F43</f>
        <v>4.5514247151433262E-2</v>
      </c>
    </row>
    <row r="44" spans="1:12">
      <c r="A44" s="2">
        <v>3342020</v>
      </c>
      <c r="B44" s="2" t="s">
        <v>54</v>
      </c>
      <c r="C44" s="6">
        <v>180</v>
      </c>
      <c r="D44" s="7">
        <v>804581.44889999996</v>
      </c>
      <c r="E44" s="6">
        <v>22831.911899999999</v>
      </c>
      <c r="F44" s="7">
        <v>827413.36079999991</v>
      </c>
      <c r="G44" s="5"/>
      <c r="H44" s="10">
        <v>180</v>
      </c>
      <c r="I44" s="7">
        <v>840736.77396680228</v>
      </c>
      <c r="J44" s="8">
        <f>+H44-C44</f>
        <v>0</v>
      </c>
      <c r="K44" s="7">
        <f>+I44-F44</f>
        <v>13323.413166802377</v>
      </c>
      <c r="L44" s="9">
        <f>+K44/F44</f>
        <v>1.6102487339484568E-2</v>
      </c>
    </row>
    <row r="45" spans="1:12">
      <c r="A45" s="2">
        <v>3342033</v>
      </c>
      <c r="B45" s="2" t="s">
        <v>55</v>
      </c>
      <c r="C45" s="6">
        <v>210</v>
      </c>
      <c r="D45" s="7">
        <v>958518.20770000003</v>
      </c>
      <c r="E45" s="6">
        <v>28139.792099999999</v>
      </c>
      <c r="F45" s="7">
        <v>986657.99979999999</v>
      </c>
      <c r="G45" s="5"/>
      <c r="H45" s="10">
        <v>208</v>
      </c>
      <c r="I45" s="7">
        <v>987689.74904336454</v>
      </c>
      <c r="J45" s="8">
        <f>+H45-C45</f>
        <v>-2</v>
      </c>
      <c r="K45" s="7">
        <f>+I45-F45</f>
        <v>1031.749243364553</v>
      </c>
      <c r="L45" s="9">
        <f>+K45/F45</f>
        <v>1.0457009861306484E-3</v>
      </c>
    </row>
    <row r="46" spans="1:12">
      <c r="A46" s="2">
        <v>3342050</v>
      </c>
      <c r="B46" s="2" t="s">
        <v>56</v>
      </c>
      <c r="C46" s="6">
        <v>648</v>
      </c>
      <c r="D46" s="7">
        <v>2772802.8</v>
      </c>
      <c r="E46" s="6">
        <v>72816.289999999994</v>
      </c>
      <c r="F46" s="7">
        <v>2845619.09</v>
      </c>
      <c r="G46" s="5"/>
      <c r="H46" s="10">
        <v>635</v>
      </c>
      <c r="I46" s="7">
        <v>2806340</v>
      </c>
      <c r="J46" s="8">
        <f>+H46-C46</f>
        <v>-13</v>
      </c>
      <c r="K46" s="7">
        <f>+I46-F46</f>
        <v>-39279.089999999851</v>
      </c>
      <c r="L46" s="9">
        <f>+K46/F46</f>
        <v>-1.3803354826383264E-2</v>
      </c>
    </row>
    <row r="47" spans="1:12">
      <c r="A47" s="2">
        <v>3342057</v>
      </c>
      <c r="B47" s="2" t="s">
        <v>57</v>
      </c>
      <c r="C47" s="6">
        <v>197</v>
      </c>
      <c r="D47" s="7">
        <v>846702.8517</v>
      </c>
      <c r="E47" s="6">
        <v>24571.772799999999</v>
      </c>
      <c r="F47" s="7">
        <v>871274.62450000003</v>
      </c>
      <c r="G47" s="5"/>
      <c r="H47" s="10">
        <v>194</v>
      </c>
      <c r="I47" s="7">
        <v>863704.71925870574</v>
      </c>
      <c r="J47" s="8">
        <f>+H47-C47</f>
        <v>-3</v>
      </c>
      <c r="K47" s="7">
        <f>+I47-F47</f>
        <v>-7569.9052412942983</v>
      </c>
      <c r="L47" s="9">
        <f>+K47/F47</f>
        <v>-8.6883113870537126E-3</v>
      </c>
    </row>
    <row r="48" spans="1:12">
      <c r="A48" s="2">
        <v>3342081</v>
      </c>
      <c r="B48" s="2" t="s">
        <v>58</v>
      </c>
      <c r="C48" s="6">
        <v>269</v>
      </c>
      <c r="D48" s="7">
        <v>1215687.4646000001</v>
      </c>
      <c r="E48" s="6">
        <v>34990.870699999999</v>
      </c>
      <c r="F48" s="7">
        <v>1250678.3353000002</v>
      </c>
      <c r="G48" s="5"/>
      <c r="H48" s="10">
        <v>266</v>
      </c>
      <c r="I48" s="7">
        <v>1305896.1497781561</v>
      </c>
      <c r="J48" s="8">
        <f>+H48-C48</f>
        <v>-3</v>
      </c>
      <c r="K48" s="7">
        <f>+I48-F48</f>
        <v>55217.814478155924</v>
      </c>
      <c r="L48" s="9">
        <f>+K48/F48</f>
        <v>4.4150292620932646E-2</v>
      </c>
    </row>
    <row r="49" spans="1:12">
      <c r="A49" s="2">
        <v>3342089</v>
      </c>
      <c r="B49" s="2" t="s">
        <v>59</v>
      </c>
      <c r="C49" s="6">
        <v>410</v>
      </c>
      <c r="D49" s="7">
        <v>1732859</v>
      </c>
      <c r="E49" s="6">
        <v>50760.994200000001</v>
      </c>
      <c r="F49" s="7">
        <v>1783619.9942000001</v>
      </c>
      <c r="G49" s="5"/>
      <c r="H49" s="10">
        <v>407</v>
      </c>
      <c r="I49" s="7">
        <v>1805593.6127553587</v>
      </c>
      <c r="J49" s="8">
        <f>+H49-C49</f>
        <v>-3</v>
      </c>
      <c r="K49" s="7">
        <f>+I49-F49</f>
        <v>21973.618555358611</v>
      </c>
      <c r="L49" s="9">
        <f>+K49/F49</f>
        <v>1.231967494579155E-2</v>
      </c>
    </row>
    <row r="50" spans="1:12">
      <c r="A50" s="2">
        <v>3342094</v>
      </c>
      <c r="B50" s="2" t="s">
        <v>60</v>
      </c>
      <c r="C50" s="6">
        <v>416</v>
      </c>
      <c r="D50" s="7">
        <v>2179171.4056000002</v>
      </c>
      <c r="E50" s="6">
        <v>62005.873899999999</v>
      </c>
      <c r="F50" s="7">
        <v>2241177.2795000002</v>
      </c>
      <c r="G50" s="5"/>
      <c r="H50" s="10">
        <v>419</v>
      </c>
      <c r="I50" s="7">
        <v>2267838.7109268089</v>
      </c>
      <c r="J50" s="8">
        <f>+H50-C50</f>
        <v>3</v>
      </c>
      <c r="K50" s="7">
        <f>+I50-F50</f>
        <v>26661.431426808704</v>
      </c>
      <c r="L50" s="9">
        <f>+K50/F50</f>
        <v>1.1896172458412922E-2</v>
      </c>
    </row>
    <row r="51" spans="1:12">
      <c r="A51" s="2">
        <v>3343011</v>
      </c>
      <c r="B51" s="2" t="s">
        <v>61</v>
      </c>
      <c r="C51" s="6">
        <v>396</v>
      </c>
      <c r="D51" s="7">
        <v>1696196.6</v>
      </c>
      <c r="E51" s="6">
        <v>44963.464599999999</v>
      </c>
      <c r="F51" s="7">
        <v>1741160.0646000002</v>
      </c>
      <c r="G51" s="5"/>
      <c r="H51" s="10">
        <v>384</v>
      </c>
      <c r="I51" s="7">
        <v>1700358.9345192728</v>
      </c>
      <c r="J51" s="8">
        <f>+H51-C51</f>
        <v>-12</v>
      </c>
      <c r="K51" s="7">
        <f>+I51-F51</f>
        <v>-40801.130080727395</v>
      </c>
      <c r="L51" s="9">
        <f>+K51/F51</f>
        <v>-2.3433302262248195E-2</v>
      </c>
    </row>
    <row r="52" spans="1:12">
      <c r="A52" s="2">
        <v>3343012</v>
      </c>
      <c r="B52" s="2" t="s">
        <v>62</v>
      </c>
      <c r="C52" s="6">
        <v>447</v>
      </c>
      <c r="D52" s="7">
        <v>1914033</v>
      </c>
      <c r="E52" s="6">
        <v>50268.334600000002</v>
      </c>
      <c r="F52" s="7">
        <v>1964301.3345999999</v>
      </c>
      <c r="G52" s="5"/>
      <c r="H52" s="10">
        <v>445</v>
      </c>
      <c r="I52" s="7">
        <v>1967803</v>
      </c>
      <c r="J52" s="8">
        <f>+H52-C52</f>
        <v>-2</v>
      </c>
      <c r="K52" s="7">
        <f>+I52-F52</f>
        <v>3501.6654000000563</v>
      </c>
      <c r="L52" s="9">
        <f>+K52/F52</f>
        <v>1.7826518458855078E-3</v>
      </c>
    </row>
    <row r="53" spans="1:12">
      <c r="A53" s="2">
        <v>3343300</v>
      </c>
      <c r="B53" s="2" t="s">
        <v>63</v>
      </c>
      <c r="C53" s="6">
        <v>210</v>
      </c>
      <c r="D53" s="7">
        <v>899730.6</v>
      </c>
      <c r="E53" s="6">
        <v>25495.8858</v>
      </c>
      <c r="F53" s="7">
        <v>925226.48580000002</v>
      </c>
      <c r="G53" s="5"/>
      <c r="H53" s="10">
        <v>209</v>
      </c>
      <c r="I53" s="7">
        <v>940773.32443408435</v>
      </c>
      <c r="J53" s="8">
        <f>+H53-C53</f>
        <v>-1</v>
      </c>
      <c r="K53" s="7">
        <f>+I53-F53</f>
        <v>15546.838634084328</v>
      </c>
      <c r="L53" s="9">
        <f>+K53/F53</f>
        <v>1.6803278843278795E-2</v>
      </c>
    </row>
    <row r="54" spans="1:12">
      <c r="A54" s="2">
        <v>3343312</v>
      </c>
      <c r="B54" s="2" t="s">
        <v>64</v>
      </c>
      <c r="C54" s="6">
        <v>125</v>
      </c>
      <c r="D54" s="7">
        <v>627628.61250000005</v>
      </c>
      <c r="E54" s="6">
        <v>19440.487499999999</v>
      </c>
      <c r="F54" s="7">
        <v>647069.10000000009</v>
      </c>
      <c r="G54" s="5"/>
      <c r="H54" s="10">
        <v>153</v>
      </c>
      <c r="I54" s="7">
        <v>793060.99628387101</v>
      </c>
      <c r="J54" s="8">
        <f>+H54-C54</f>
        <v>28</v>
      </c>
      <c r="K54" s="7">
        <f>+I54-F54</f>
        <v>145991.89628387091</v>
      </c>
      <c r="L54" s="9">
        <f>+K54/F54</f>
        <v>0.22562025645154574</v>
      </c>
    </row>
    <row r="55" spans="1:12">
      <c r="A55" s="2">
        <v>3343313</v>
      </c>
      <c r="B55" s="2" t="s">
        <v>65</v>
      </c>
      <c r="C55" s="6">
        <v>212</v>
      </c>
      <c r="D55" s="7">
        <v>909166.77610000002</v>
      </c>
      <c r="E55" s="6">
        <v>27055.138299999999</v>
      </c>
      <c r="F55" s="7">
        <v>936221.91440000001</v>
      </c>
      <c r="G55" s="5"/>
      <c r="H55" s="10">
        <v>211</v>
      </c>
      <c r="I55" s="7">
        <v>957711.70262464962</v>
      </c>
      <c r="J55" s="8">
        <f>+H55-C55</f>
        <v>-1</v>
      </c>
      <c r="K55" s="7">
        <f>+I55-F55</f>
        <v>21489.788224649616</v>
      </c>
      <c r="L55" s="9">
        <f>+K55/F55</f>
        <v>2.2953733398156841E-2</v>
      </c>
    </row>
    <row r="56" spans="1:12">
      <c r="A56" s="2">
        <v>3343500</v>
      </c>
      <c r="B56" s="2" t="s">
        <v>66</v>
      </c>
      <c r="C56" s="6">
        <v>431</v>
      </c>
      <c r="D56" s="7">
        <v>1845793</v>
      </c>
      <c r="E56" s="6">
        <v>50672.696799999998</v>
      </c>
      <c r="F56" s="7">
        <v>1896465.6968</v>
      </c>
      <c r="G56" s="5"/>
      <c r="H56" s="10">
        <v>432</v>
      </c>
      <c r="I56" s="7">
        <v>1910538</v>
      </c>
      <c r="J56" s="8">
        <f>+H56-C56</f>
        <v>1</v>
      </c>
      <c r="K56" s="7">
        <f>+I56-F56</f>
        <v>14072.303199999966</v>
      </c>
      <c r="L56" s="9">
        <f>+K56/F56</f>
        <v>7.4202782701236602E-3</v>
      </c>
    </row>
    <row r="57" spans="1:12">
      <c r="A57" s="2">
        <v>3343501</v>
      </c>
      <c r="B57" s="2" t="s">
        <v>67</v>
      </c>
      <c r="C57" s="6">
        <v>212</v>
      </c>
      <c r="D57" s="7">
        <v>922963.55729999999</v>
      </c>
      <c r="E57" s="6">
        <v>27140.425599999999</v>
      </c>
      <c r="F57" s="7">
        <v>950103.98289999994</v>
      </c>
      <c r="G57" s="5"/>
      <c r="H57" s="10">
        <v>210</v>
      </c>
      <c r="I57" s="7">
        <v>967206.19761904748</v>
      </c>
      <c r="J57" s="8">
        <f>+H57-C57</f>
        <v>-2</v>
      </c>
      <c r="K57" s="7">
        <f>+I57-F57</f>
        <v>17102.214719047537</v>
      </c>
      <c r="L57" s="9">
        <f>+K57/F57</f>
        <v>1.8000361041374115E-2</v>
      </c>
    </row>
    <row r="58" spans="1:12">
      <c r="A58" s="2">
        <v>3343502</v>
      </c>
      <c r="B58" s="2" t="s">
        <v>68</v>
      </c>
      <c r="C58" s="6">
        <v>211</v>
      </c>
      <c r="D58" s="7">
        <v>905598</v>
      </c>
      <c r="E58" s="6">
        <v>26531.374</v>
      </c>
      <c r="F58" s="7">
        <v>932129.37399999995</v>
      </c>
      <c r="G58" s="5"/>
      <c r="H58" s="10">
        <v>213</v>
      </c>
      <c r="I58" s="7">
        <v>948548.63826243719</v>
      </c>
      <c r="J58" s="8">
        <f>+H58-C58</f>
        <v>2</v>
      </c>
      <c r="K58" s="7">
        <f>+I58-F58</f>
        <v>16419.264262437238</v>
      </c>
      <c r="L58" s="9">
        <f>+K58/F58</f>
        <v>1.7614791165713482E-2</v>
      </c>
    </row>
    <row r="59" spans="1:12">
      <c r="A59" s="2">
        <v>3343503</v>
      </c>
      <c r="B59" s="2" t="s">
        <v>69</v>
      </c>
      <c r="C59" s="6">
        <v>211</v>
      </c>
      <c r="D59" s="7">
        <v>904165</v>
      </c>
      <c r="E59" s="6">
        <v>25763.7883</v>
      </c>
      <c r="F59" s="7">
        <v>929928.78830000001</v>
      </c>
      <c r="G59" s="5"/>
      <c r="H59" s="10">
        <v>197</v>
      </c>
      <c r="I59" s="7">
        <v>880752.68109561852</v>
      </c>
      <c r="J59" s="8">
        <f>+H59-C59</f>
        <v>-14</v>
      </c>
      <c r="K59" s="7">
        <f>+I59-F59</f>
        <v>-49176.107204381493</v>
      </c>
      <c r="L59" s="9">
        <f>+K59/F59</f>
        <v>-5.2881583862222595E-2</v>
      </c>
    </row>
    <row r="60" spans="1:12">
      <c r="A60" s="2">
        <v>3343504</v>
      </c>
      <c r="B60" s="2" t="s">
        <v>70</v>
      </c>
      <c r="C60" s="6">
        <v>308</v>
      </c>
      <c r="D60" s="7">
        <v>1318100</v>
      </c>
      <c r="E60" s="6">
        <v>37251.4859</v>
      </c>
      <c r="F60" s="7">
        <v>1355351.4859</v>
      </c>
      <c r="G60" s="5"/>
      <c r="H60" s="10">
        <v>306</v>
      </c>
      <c r="I60" s="7">
        <v>1353486.075972815</v>
      </c>
      <c r="J60" s="8">
        <f>+H60-C60</f>
        <v>-2</v>
      </c>
      <c r="K60" s="7">
        <f>+I60-F60</f>
        <v>-1865.4099271849263</v>
      </c>
      <c r="L60" s="9">
        <f>+K60/F60</f>
        <v>-1.3763292744289354E-3</v>
      </c>
    </row>
    <row r="61" spans="1:12">
      <c r="A61" s="2">
        <v>3343510</v>
      </c>
      <c r="B61" s="2" t="s">
        <v>71</v>
      </c>
      <c r="C61" s="6">
        <v>207</v>
      </c>
      <c r="D61" s="7">
        <v>1047070.7709</v>
      </c>
      <c r="E61" s="6">
        <v>30321.140200000002</v>
      </c>
      <c r="F61" s="7">
        <v>1077391.9110999999</v>
      </c>
      <c r="G61" s="5"/>
      <c r="H61" s="10">
        <v>206</v>
      </c>
      <c r="I61" s="7">
        <v>1086840.18843708</v>
      </c>
      <c r="J61" s="8">
        <f>+H61-C61</f>
        <v>-1</v>
      </c>
      <c r="K61" s="7">
        <f>+I61-F61</f>
        <v>9448.2773370801006</v>
      </c>
      <c r="L61" s="9">
        <f>+K61/F61</f>
        <v>8.7695825815450584E-3</v>
      </c>
    </row>
    <row r="62" spans="1:12">
      <c r="A62" s="2">
        <v>3343511</v>
      </c>
      <c r="B62" s="2" t="s">
        <v>72</v>
      </c>
      <c r="C62" s="6">
        <v>421</v>
      </c>
      <c r="D62" s="7">
        <v>1965848.7508</v>
      </c>
      <c r="E62" s="6">
        <v>55243.092700000001</v>
      </c>
      <c r="F62" s="7">
        <v>2021091.8435</v>
      </c>
      <c r="G62" s="5"/>
      <c r="H62" s="10">
        <v>417</v>
      </c>
      <c r="I62" s="7">
        <v>2069228.8061589501</v>
      </c>
      <c r="J62" s="8">
        <f>+H62-C62</f>
        <v>-4</v>
      </c>
      <c r="K62" s="7">
        <f>+I62-F62</f>
        <v>48136.962658950128</v>
      </c>
      <c r="L62" s="9">
        <f>+K62/F62</f>
        <v>2.381730588531274E-2</v>
      </c>
    </row>
    <row r="63" spans="1:12">
      <c r="A63" s="2">
        <v>3343516</v>
      </c>
      <c r="B63" s="2" t="s">
        <v>73</v>
      </c>
      <c r="C63" s="6">
        <v>204</v>
      </c>
      <c r="D63" s="7">
        <v>1130854.7579000001</v>
      </c>
      <c r="E63" s="6">
        <v>34719.958100000003</v>
      </c>
      <c r="F63" s="7">
        <v>1165574.716</v>
      </c>
      <c r="G63" s="5"/>
      <c r="H63" s="10">
        <v>193</v>
      </c>
      <c r="I63" s="7">
        <v>1115158.6138791176</v>
      </c>
      <c r="J63" s="8">
        <f>+H63-C63</f>
        <v>-11</v>
      </c>
      <c r="K63" s="7">
        <f>+I63-F63</f>
        <v>-50416.102120882366</v>
      </c>
      <c r="L63" s="9">
        <f>+K63/F63</f>
        <v>-4.3254286000557314E-2</v>
      </c>
    </row>
    <row r="64" spans="1:12">
      <c r="A64" s="2">
        <v>3344000</v>
      </c>
      <c r="B64" s="2" t="s">
        <v>74</v>
      </c>
      <c r="C64" s="6">
        <v>1143</v>
      </c>
      <c r="D64" s="7">
        <v>7091550.3732000003</v>
      </c>
      <c r="E64" s="6">
        <v>224695.91380000001</v>
      </c>
      <c r="F64" s="7">
        <v>7316246.2870000005</v>
      </c>
      <c r="G64" s="5"/>
      <c r="H64" s="10">
        <v>1195</v>
      </c>
      <c r="I64" s="7">
        <v>7793006.8540244503</v>
      </c>
      <c r="J64" s="8">
        <f>+H64-C64</f>
        <v>52</v>
      </c>
      <c r="K64" s="7">
        <f>+I64-F64</f>
        <v>476760.56702444982</v>
      </c>
      <c r="L64" s="9">
        <f>+K64/F64</f>
        <v>6.5164641582882488E-2</v>
      </c>
    </row>
    <row r="65" spans="1:12">
      <c r="A65" s="2">
        <v>3344001</v>
      </c>
      <c r="B65" s="2" t="s">
        <v>75</v>
      </c>
      <c r="C65" s="6">
        <v>209</v>
      </c>
      <c r="D65" s="7">
        <v>1486136.9749</v>
      </c>
      <c r="E65" s="6">
        <v>46274.8822</v>
      </c>
      <c r="F65" s="7">
        <v>1532411.8571000001</v>
      </c>
      <c r="G65" s="5"/>
      <c r="H65" s="10">
        <v>256</v>
      </c>
      <c r="I65" s="7">
        <v>1911657.7277106498</v>
      </c>
      <c r="J65" s="8">
        <f>+H65-C65</f>
        <v>47</v>
      </c>
      <c r="K65" s="7">
        <f>+I65-F65</f>
        <v>379245.8706106497</v>
      </c>
      <c r="L65" s="9">
        <f>+K65/F65</f>
        <v>0.24748299150357028</v>
      </c>
    </row>
    <row r="66" spans="1:12">
      <c r="A66" s="2">
        <v>3344003</v>
      </c>
      <c r="B66" s="2" t="s">
        <v>76</v>
      </c>
      <c r="C66" s="6">
        <v>1148</v>
      </c>
      <c r="D66" s="7">
        <v>7560921.9873000002</v>
      </c>
      <c r="E66" s="6">
        <v>247238.8523</v>
      </c>
      <c r="F66" s="7">
        <v>7808160.8396000005</v>
      </c>
      <c r="G66" s="5"/>
      <c r="H66" s="10">
        <v>1134</v>
      </c>
      <c r="I66" s="7">
        <v>7977056.3216751842</v>
      </c>
      <c r="J66" s="8">
        <f>+H66-C66</f>
        <v>-14</v>
      </c>
      <c r="K66" s="7">
        <f>+I66-F66</f>
        <v>168895.48207518365</v>
      </c>
      <c r="L66" s="9">
        <f>+K66/F66</f>
        <v>2.1630635631711179E-2</v>
      </c>
    </row>
    <row r="67" spans="1:12">
      <c r="A67" s="2">
        <v>3344012</v>
      </c>
      <c r="B67" s="2" t="s">
        <v>77</v>
      </c>
      <c r="C67" s="6">
        <v>1030</v>
      </c>
      <c r="D67" s="7">
        <v>6028200.6825999999</v>
      </c>
      <c r="E67" s="6">
        <v>185671.45550000001</v>
      </c>
      <c r="F67" s="7">
        <v>6213872.1381000001</v>
      </c>
      <c r="G67" s="5"/>
      <c r="H67" s="10">
        <v>1030</v>
      </c>
      <c r="I67" s="7">
        <v>6380987.0647492753</v>
      </c>
      <c r="J67" s="8">
        <f>+H67-C67</f>
        <v>0</v>
      </c>
      <c r="K67" s="7">
        <f>+I67-F67</f>
        <v>167114.92664927524</v>
      </c>
      <c r="L67" s="9">
        <f>+K67/F67</f>
        <v>2.6893847014427551E-2</v>
      </c>
    </row>
    <row r="68" spans="1:12">
      <c r="A68" s="2">
        <v>3344014</v>
      </c>
      <c r="B68" s="2" t="s">
        <v>78</v>
      </c>
      <c r="C68" s="6">
        <v>1382.5</v>
      </c>
      <c r="D68" s="7">
        <v>7663682.5</v>
      </c>
      <c r="E68" s="6">
        <v>218709.01550000001</v>
      </c>
      <c r="F68" s="7">
        <v>7882391.5154999997</v>
      </c>
      <c r="G68" s="5"/>
      <c r="H68" s="10">
        <v>1403</v>
      </c>
      <c r="I68" s="7">
        <v>8043745</v>
      </c>
      <c r="J68" s="8">
        <f>+H68-C68</f>
        <v>20.5</v>
      </c>
      <c r="K68" s="7">
        <f>+I68-F68</f>
        <v>161353.48450000025</v>
      </c>
      <c r="L68" s="9">
        <f>+K68/F68</f>
        <v>2.0470118007043094E-2</v>
      </c>
    </row>
    <row r="69" spans="1:12">
      <c r="A69" s="2">
        <v>3344015</v>
      </c>
      <c r="B69" s="2" t="s">
        <v>79</v>
      </c>
      <c r="C69" s="6">
        <v>1336.5</v>
      </c>
      <c r="D69" s="7">
        <v>7411562.5</v>
      </c>
      <c r="E69" s="6">
        <v>227654.80650000001</v>
      </c>
      <c r="F69" s="7">
        <v>7639217.3064999999</v>
      </c>
      <c r="G69" s="5"/>
      <c r="H69" s="10">
        <v>1372.5</v>
      </c>
      <c r="I69" s="7">
        <v>8000652.7929913299</v>
      </c>
      <c r="J69" s="8">
        <f>+H69-C69</f>
        <v>36</v>
      </c>
      <c r="K69" s="7">
        <f>+I69-F69</f>
        <v>361435.48649132997</v>
      </c>
      <c r="L69" s="9">
        <f>+K69/F69</f>
        <v>4.7313156831367324E-2</v>
      </c>
    </row>
    <row r="70" spans="1:12">
      <c r="A70" s="2">
        <v>3344017</v>
      </c>
      <c r="B70" s="2" t="s">
        <v>80</v>
      </c>
      <c r="C70" s="6">
        <v>1510</v>
      </c>
      <c r="D70" s="7">
        <v>8382327</v>
      </c>
      <c r="E70" s="6">
        <v>241471.424</v>
      </c>
      <c r="F70" s="7">
        <v>8623798.4240000006</v>
      </c>
      <c r="G70" s="5"/>
      <c r="H70" s="10">
        <v>1511</v>
      </c>
      <c r="I70" s="7">
        <v>8675301</v>
      </c>
      <c r="J70" s="8">
        <f>+H70-C70</f>
        <v>1</v>
      </c>
      <c r="K70" s="7">
        <f>+I70-F70</f>
        <v>51502.575999999419</v>
      </c>
      <c r="L70" s="9">
        <f>+K70/F70</f>
        <v>5.9721451578306764E-3</v>
      </c>
    </row>
    <row r="71" spans="1:12">
      <c r="A71" s="2">
        <v>3344018</v>
      </c>
      <c r="B71" s="2" t="s">
        <v>81</v>
      </c>
      <c r="C71" s="6">
        <v>1107</v>
      </c>
      <c r="D71" s="7">
        <v>6521819.6534000002</v>
      </c>
      <c r="E71" s="6">
        <v>206867.85800000001</v>
      </c>
      <c r="F71" s="7">
        <v>6728687.5114000002</v>
      </c>
      <c r="G71" s="5"/>
      <c r="H71" s="10">
        <v>1102</v>
      </c>
      <c r="I71" s="7">
        <v>6900783.6746687228</v>
      </c>
      <c r="J71" s="8">
        <f>+H71-C71</f>
        <v>-5</v>
      </c>
      <c r="K71" s="7">
        <f>+I71-F71</f>
        <v>172096.16326872259</v>
      </c>
      <c r="L71" s="9">
        <f>+K71/F71</f>
        <v>2.5576483226060161E-2</v>
      </c>
    </row>
    <row r="72" spans="1:12">
      <c r="A72" s="2">
        <v>3344019</v>
      </c>
      <c r="B72" s="2" t="s">
        <v>82</v>
      </c>
      <c r="C72" s="6">
        <v>1156</v>
      </c>
      <c r="D72" s="7">
        <v>6622031.0482000001</v>
      </c>
      <c r="E72" s="6">
        <v>205670.82560000001</v>
      </c>
      <c r="F72" s="7">
        <v>6827701.8738000002</v>
      </c>
      <c r="G72" s="5"/>
      <c r="H72" s="10">
        <v>1164</v>
      </c>
      <c r="I72" s="7">
        <v>7073608.8418938741</v>
      </c>
      <c r="J72" s="8">
        <f>+H72-C72</f>
        <v>8</v>
      </c>
      <c r="K72" s="7">
        <f>+I72-F72</f>
        <v>245906.96809387393</v>
      </c>
      <c r="L72" s="9">
        <f>+K72/F72</f>
        <v>3.6016066992833252E-2</v>
      </c>
    </row>
    <row r="73" spans="1:12">
      <c r="A73" s="2">
        <v>3344030</v>
      </c>
      <c r="B73" s="2" t="s">
        <v>83</v>
      </c>
      <c r="C73" s="6">
        <v>1081</v>
      </c>
      <c r="D73" s="7">
        <v>6000178</v>
      </c>
      <c r="E73" s="6">
        <v>179495.65160000001</v>
      </c>
      <c r="F73" s="7">
        <v>6179673.6516000004</v>
      </c>
      <c r="G73" s="5"/>
      <c r="H73" s="10">
        <v>1055</v>
      </c>
      <c r="I73" s="7">
        <v>6168161.8657436641</v>
      </c>
      <c r="J73" s="8">
        <f>+H73-C73</f>
        <v>-26</v>
      </c>
      <c r="K73" s="7">
        <f>+I73-F73</f>
        <v>-11511.785856336355</v>
      </c>
      <c r="L73" s="9">
        <f>+K73/F73</f>
        <v>-1.8628468921422412E-3</v>
      </c>
    </row>
    <row r="74" spans="1:12">
      <c r="A74" s="2">
        <v>3344037</v>
      </c>
      <c r="B74" s="2" t="s">
        <v>84</v>
      </c>
      <c r="C74" s="6">
        <v>924</v>
      </c>
      <c r="D74" s="7">
        <v>6796138.0897000004</v>
      </c>
      <c r="E74" s="6">
        <v>212435.61360000001</v>
      </c>
      <c r="F74" s="7">
        <v>7008573.7033000002</v>
      </c>
      <c r="G74" s="5"/>
      <c r="H74" s="10">
        <v>889</v>
      </c>
      <c r="I74" s="7">
        <v>7032768.296774446</v>
      </c>
      <c r="J74" s="8">
        <f>+H74-C74</f>
        <v>-35</v>
      </c>
      <c r="K74" s="7">
        <f>+I74-F74</f>
        <v>24194.593474445865</v>
      </c>
      <c r="L74" s="9">
        <f>+K74/F74</f>
        <v>3.4521422615636896E-3</v>
      </c>
    </row>
    <row r="75" spans="1:12">
      <c r="A75" s="2">
        <v>3344650</v>
      </c>
      <c r="B75" s="2" t="s">
        <v>85</v>
      </c>
      <c r="C75" s="6">
        <v>1035</v>
      </c>
      <c r="D75" s="7">
        <v>5743975</v>
      </c>
      <c r="E75" s="6">
        <v>171946.2205</v>
      </c>
      <c r="F75" s="7">
        <v>5915921.2204999998</v>
      </c>
      <c r="G75" s="5"/>
      <c r="H75" s="10">
        <v>1037</v>
      </c>
      <c r="I75" s="7">
        <v>6087159.1860033367</v>
      </c>
      <c r="J75" s="8">
        <f>+H75-C75</f>
        <v>2</v>
      </c>
      <c r="K75" s="7">
        <f>+I75-F75</f>
        <v>171237.96550333686</v>
      </c>
      <c r="L75" s="9">
        <f>+K75/F75</f>
        <v>2.894527481366025E-2</v>
      </c>
    </row>
    <row r="76" spans="1:12">
      <c r="A76" s="2">
        <v>3344661</v>
      </c>
      <c r="B76" s="2" t="s">
        <v>86</v>
      </c>
      <c r="C76" s="6">
        <v>1154</v>
      </c>
      <c r="D76" s="7">
        <v>7227843.2342999997</v>
      </c>
      <c r="E76" s="6">
        <v>226914.38699999999</v>
      </c>
      <c r="F76" s="7">
        <v>7454757.6212999998</v>
      </c>
      <c r="G76" s="5"/>
      <c r="H76" s="10">
        <v>1165</v>
      </c>
      <c r="I76" s="7">
        <v>7721954.8836838529</v>
      </c>
      <c r="J76" s="8">
        <f>+H76-C76</f>
        <v>11</v>
      </c>
      <c r="K76" s="7">
        <f>+I76-F76</f>
        <v>267197.26238385309</v>
      </c>
      <c r="L76" s="9">
        <f>+K76/F76</f>
        <v>3.5842515069894096E-2</v>
      </c>
    </row>
    <row r="77" spans="1:12">
      <c r="A77" s="2">
        <v>3346905</v>
      </c>
      <c r="B77" s="2" t="s">
        <v>87</v>
      </c>
      <c r="C77" s="6">
        <v>850</v>
      </c>
      <c r="D77" s="7">
        <v>5639452.2560999999</v>
      </c>
      <c r="E77" s="6">
        <v>180170.92629999999</v>
      </c>
      <c r="F77" s="7">
        <v>5819623.1824000003</v>
      </c>
      <c r="G77" s="5"/>
      <c r="H77" s="10">
        <v>848</v>
      </c>
      <c r="I77" s="7">
        <v>5974517.3876034664</v>
      </c>
      <c r="J77" s="8">
        <f>+H77-C77</f>
        <v>-2</v>
      </c>
      <c r="K77" s="7">
        <f>+I77-F77</f>
        <v>154894.20520346612</v>
      </c>
      <c r="L77" s="9">
        <f>+K77/F77</f>
        <v>2.6615847856250388E-2</v>
      </c>
    </row>
    <row r="78" spans="1:12">
      <c r="A78" s="2">
        <v>3346906</v>
      </c>
      <c r="B78" s="2" t="s">
        <v>88</v>
      </c>
      <c r="C78" s="6">
        <v>1114</v>
      </c>
      <c r="D78" s="7">
        <v>7184823.7506999997</v>
      </c>
      <c r="E78" s="6">
        <v>214942.05679999999</v>
      </c>
      <c r="F78" s="7">
        <v>7399765.8075000001</v>
      </c>
      <c r="G78" s="5"/>
      <c r="H78" s="10">
        <v>1124</v>
      </c>
      <c r="I78" s="7">
        <v>7704965.2601344716</v>
      </c>
      <c r="J78" s="8">
        <f>+H78-C78</f>
        <v>10</v>
      </c>
      <c r="K78" s="7">
        <f>+I78-F78</f>
        <v>305199.45263447147</v>
      </c>
      <c r="L78" s="9">
        <f>+K78/F78</f>
        <v>4.1244474565010951E-2</v>
      </c>
    </row>
  </sheetData>
  <mergeCells count="1">
    <mergeCell ref="H2:L2"/>
  </mergeCells>
  <pageMargins left="0.23622047244094491" right="0.23622047244094491" top="0.74803149606299213" bottom="0.74803149606299213" header="0.31496062992125984" footer="0.31496062992125984"/>
  <pageSetup paperSize="9" scale="83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3d190d-3761-465d-9f75-810fa7221e1b" xsi:nil="true"/>
    <lcf76f155ced4ddcb4097134ff3c332f xmlns="f50236b1-99c3-4c57-acb0-51c98e122bf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5E45E0C395C042BA0C5B5D08845721" ma:contentTypeVersion="12" ma:contentTypeDescription="Create a new document." ma:contentTypeScope="" ma:versionID="4da044af398e2f0ae55c0b71b255a315">
  <xsd:schema xmlns:xsd="http://www.w3.org/2001/XMLSchema" xmlns:xs="http://www.w3.org/2001/XMLSchema" xmlns:p="http://schemas.microsoft.com/office/2006/metadata/properties" xmlns:ns2="f50236b1-99c3-4c57-acb0-51c98e122bf2" xmlns:ns3="0767f559-bd12-4c87-a448-65c8642afd75" xmlns:ns4="593d190d-3761-465d-9f75-810fa7221e1b" targetNamespace="http://schemas.microsoft.com/office/2006/metadata/properties" ma:root="true" ma:fieldsID="fc942f0d2c8262c45d008dd38e430c48" ns2:_="" ns3:_="" ns4:_="">
    <xsd:import namespace="f50236b1-99c3-4c57-acb0-51c98e122bf2"/>
    <xsd:import namespace="0767f559-bd12-4c87-a448-65c8642afd75"/>
    <xsd:import namespace="593d190d-3761-465d-9f75-810fa7221e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0236b1-99c3-4c57-acb0-51c98e122b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90eed39-d6ad-4e5c-884b-6dd43fdd6f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7f559-bd12-4c87-a448-65c8642afd7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3d190d-3761-465d-9f75-810fa7221e1b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6f63049-f1d2-4446-8bea-a9af904b8d13}" ma:internalName="TaxCatchAll" ma:showField="CatchAllData" ma:web="0767f559-bd12-4c87-a448-65c8642afd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FD8E64-ACBA-4A1B-911D-9A7A3116D644}"/>
</file>

<file path=customXml/itemProps2.xml><?xml version="1.0" encoding="utf-8"?>
<ds:datastoreItem xmlns:ds="http://schemas.openxmlformats.org/officeDocument/2006/customXml" ds:itemID="{28B19EAD-65EF-40CF-9A8C-9DA42E3958B9}"/>
</file>

<file path=customXml/itemProps3.xml><?xml version="1.0" encoding="utf-8"?>
<ds:datastoreItem xmlns:ds="http://schemas.openxmlformats.org/officeDocument/2006/customXml" ds:itemID="{CF36F9DB-CEF7-4B23-A512-6AE4052FB4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Solihull Metropolitan Borough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Fenton, Stephen (Childrens Services - Solihull MBC)</dc:creator>
  <cp:keywords/>
  <dc:description/>
  <cp:lastModifiedBy>Suzanna Corrigan (Solihull MBC)</cp:lastModifiedBy>
  <cp:revision/>
  <dcterms:created xsi:type="dcterms:W3CDTF">2023-01-20T14:56:35Z</dcterms:created>
  <dcterms:modified xsi:type="dcterms:W3CDTF">2023-01-23T11:36:46Z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0x010100895E45E0C395C042BA0C5B5D08845721</vt:lpwstr>
  </property>
  <property fmtid="{D5CDD505-2E9C-101B-9397-08002B2CF9AE}" pid="3" name="MediaServiceImageTags">
    <vt:lpwstr/>
  </property>
</Properties>
</file>