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7"/>
  <workbookPr/>
  <mc:AlternateContent xmlns:mc="http://schemas.openxmlformats.org/markup-compatibility/2006">
    <mc:Choice Requires="x15">
      <x15ac:absPath xmlns:x15ac="http://schemas.microsoft.com/office/spreadsheetml/2010/11/ac" url="https://solihullcouncil.sharepoint.com/sites/IADBusinessSupportTeam/BSTDocuments/Schools Forum 2021-2022/Finance WG 2021-22/2022-05-04-Finance Group/"/>
    </mc:Choice>
  </mc:AlternateContent>
  <xr:revisionPtr revIDLastSave="10" documentId="13_ncr:1_{9DC96C06-F6CF-4DC5-95EA-5B27863187A1}" xr6:coauthVersionLast="47" xr6:coauthVersionMax="47" xr10:uidLastSave="{789F287B-1A18-4DC2-B94B-4C01C45DC6B7}"/>
  <bookViews>
    <workbookView xWindow="-120" yWindow="-120" windowWidth="29040" windowHeight="15840" xr2:uid="{00000000-000D-0000-FFFF-FFFF00000000}"/>
  </bookViews>
  <sheets>
    <sheet name="31-03-22" sheetId="6" r:id="rId1"/>
    <sheet name="24-01-22" sheetId="5" r:id="rId2"/>
    <sheet name="24-10-21" sheetId="4" r:id="rId3"/>
    <sheet name="07-09-21" sheetId="2" r:id="rId4"/>
    <sheet name="Sheet1" sheetId="3" r:id="rId5"/>
  </sheets>
  <definedNames>
    <definedName name="_xlnm._FilterDatabase" localSheetId="3" hidden="1">'07-09-21'!$A$21:$J$21</definedName>
    <definedName name="_xlnm._FilterDatabase" localSheetId="1" hidden="1">'24-01-22'!$A$23:$J$23</definedName>
    <definedName name="_xlnm._FilterDatabase" localSheetId="2" hidden="1">'24-10-21'!$A$21:$J$21</definedName>
    <definedName name="_xlnm._FilterDatabase" localSheetId="0" hidden="1">'31-03-22'!$A$23:$J$23</definedName>
    <definedName name="_xlnm.Print_Area" localSheetId="3">'07-09-21'!$A$1:$AV$98</definedName>
    <definedName name="_xlnm.Print_Area" localSheetId="1">'24-01-22'!$A$1:$BI$102</definedName>
    <definedName name="_xlnm.Print_Area" localSheetId="2">'24-10-21'!$A$1:$BB$98</definedName>
    <definedName name="_xlnm.Print_Area" localSheetId="0">'31-03-22'!$A$1:$BI$102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21" i="6" l="1"/>
  <c r="BA5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76" i="6"/>
  <c r="BA75" i="6"/>
  <c r="BA74" i="6"/>
  <c r="BA73" i="6"/>
  <c r="BA72" i="6"/>
  <c r="BA71" i="6"/>
  <c r="BA70" i="6"/>
  <c r="BA69" i="6"/>
  <c r="BA68" i="6"/>
  <c r="BA67" i="6"/>
  <c r="BA66" i="6"/>
  <c r="BA65" i="6"/>
  <c r="BA64" i="6"/>
  <c r="BA63" i="6"/>
  <c r="BA62" i="6"/>
  <c r="BA61" i="6"/>
  <c r="BA60" i="6"/>
  <c r="BA59" i="6"/>
  <c r="BA58" i="6"/>
  <c r="BA57" i="6"/>
  <c r="BA56" i="6"/>
  <c r="BA55" i="6"/>
  <c r="BA54" i="6"/>
  <c r="BA53" i="6"/>
  <c r="BA52" i="6"/>
  <c r="BA51" i="6"/>
  <c r="BA50" i="6"/>
  <c r="BA49" i="6"/>
  <c r="BA48" i="6"/>
  <c r="BA47" i="6"/>
  <c r="BA46" i="6"/>
  <c r="BA45" i="6"/>
  <c r="BA44" i="6"/>
  <c r="BA43" i="6"/>
  <c r="BA42" i="6"/>
  <c r="BA41" i="6"/>
  <c r="BA40" i="6"/>
  <c r="BA39" i="6"/>
  <c r="BA38" i="6"/>
  <c r="BA37" i="6"/>
  <c r="BA36" i="6"/>
  <c r="BA35" i="6"/>
  <c r="BA34" i="6"/>
  <c r="BA33" i="6"/>
  <c r="BA32" i="6"/>
  <c r="BA31" i="6"/>
  <c r="BA30" i="6"/>
  <c r="BA29" i="6"/>
  <c r="BA28" i="6"/>
  <c r="BA27" i="6"/>
  <c r="BA26" i="6"/>
  <c r="BA25" i="6"/>
  <c r="AZ23" i="6"/>
  <c r="AY23" i="6"/>
  <c r="F4" i="6"/>
  <c r="M4" i="6"/>
  <c r="T4" i="6"/>
  <c r="X4" i="6"/>
  <c r="Z4" i="6"/>
  <c r="AD4" i="6"/>
  <c r="AH4" i="6"/>
  <c r="AJ4" i="6"/>
  <c r="AJ19" i="6" s="1"/>
  <c r="AN4" i="6"/>
  <c r="AP4" i="6"/>
  <c r="AT4" i="6"/>
  <c r="AV4" i="6"/>
  <c r="AW4" i="6"/>
  <c r="BA4" i="6"/>
  <c r="AP5" i="6"/>
  <c r="AW5" i="6"/>
  <c r="AW19" i="6" s="1"/>
  <c r="AP6" i="6"/>
  <c r="AW6" i="6"/>
  <c r="F7" i="6"/>
  <c r="M7" i="6"/>
  <c r="T7" i="6"/>
  <c r="X7" i="6"/>
  <c r="Z7" i="6"/>
  <c r="AD7" i="6"/>
  <c r="AH7" i="6"/>
  <c r="AJ7" i="6"/>
  <c r="AN7" i="6"/>
  <c r="AP7" i="6"/>
  <c r="AT7" i="6"/>
  <c r="AV7" i="6"/>
  <c r="AW7" i="6"/>
  <c r="F8" i="6"/>
  <c r="M8" i="6"/>
  <c r="T8" i="6"/>
  <c r="X8" i="6"/>
  <c r="Z8" i="6"/>
  <c r="AD8" i="6"/>
  <c r="AH8" i="6"/>
  <c r="AJ8" i="6"/>
  <c r="AN8" i="6"/>
  <c r="AP8" i="6"/>
  <c r="AT8" i="6"/>
  <c r="AV8" i="6"/>
  <c r="AW8" i="6"/>
  <c r="F9" i="6"/>
  <c r="M9" i="6"/>
  <c r="T9" i="6"/>
  <c r="X9" i="6"/>
  <c r="Z9" i="6"/>
  <c r="AD9" i="6"/>
  <c r="AH9" i="6"/>
  <c r="AJ9" i="6"/>
  <c r="AN9" i="6"/>
  <c r="AP9" i="6"/>
  <c r="AT9" i="6"/>
  <c r="AV9" i="6"/>
  <c r="AW9" i="6"/>
  <c r="F10" i="6"/>
  <c r="M10" i="6"/>
  <c r="T10" i="6"/>
  <c r="X10" i="6"/>
  <c r="Z10" i="6"/>
  <c r="AD10" i="6"/>
  <c r="AH10" i="6"/>
  <c r="AJ10" i="6"/>
  <c r="AN10" i="6"/>
  <c r="AP10" i="6"/>
  <c r="AT10" i="6"/>
  <c r="AV10" i="6"/>
  <c r="AW10" i="6"/>
  <c r="F11" i="6"/>
  <c r="M11" i="6"/>
  <c r="T11" i="6"/>
  <c r="X11" i="6"/>
  <c r="Z11" i="6"/>
  <c r="AD11" i="6"/>
  <c r="AH11" i="6"/>
  <c r="AJ11" i="6"/>
  <c r="AN11" i="6"/>
  <c r="AP11" i="6"/>
  <c r="AT11" i="6"/>
  <c r="AV11" i="6"/>
  <c r="AW11" i="6"/>
  <c r="F12" i="6"/>
  <c r="M12" i="6"/>
  <c r="T12" i="6"/>
  <c r="X12" i="6"/>
  <c r="Z12" i="6"/>
  <c r="AD12" i="6"/>
  <c r="AH12" i="6"/>
  <c r="AJ12" i="6"/>
  <c r="AN12" i="6"/>
  <c r="AP12" i="6"/>
  <c r="AT12" i="6"/>
  <c r="AV12" i="6"/>
  <c r="AW12" i="6"/>
  <c r="F13" i="6"/>
  <c r="M13" i="6"/>
  <c r="T13" i="6"/>
  <c r="X13" i="6"/>
  <c r="Z13" i="6"/>
  <c r="AD13" i="6"/>
  <c r="AH13" i="6"/>
  <c r="AJ13" i="6"/>
  <c r="AN13" i="6"/>
  <c r="AP13" i="6"/>
  <c r="AT13" i="6"/>
  <c r="AV13" i="6"/>
  <c r="AW13" i="6"/>
  <c r="F14" i="6"/>
  <c r="M14" i="6"/>
  <c r="T14" i="6"/>
  <c r="X14" i="6"/>
  <c r="Z14" i="6"/>
  <c r="AD14" i="6"/>
  <c r="AH14" i="6"/>
  <c r="AJ14" i="6"/>
  <c r="AN14" i="6"/>
  <c r="AP14" i="6"/>
  <c r="AT14" i="6"/>
  <c r="AV14" i="6"/>
  <c r="AW14" i="6"/>
  <c r="F15" i="6"/>
  <c r="M15" i="6"/>
  <c r="T15" i="6"/>
  <c r="X15" i="6"/>
  <c r="Z15" i="6"/>
  <c r="AD15" i="6"/>
  <c r="AH15" i="6"/>
  <c r="AJ15" i="6"/>
  <c r="AN15" i="6"/>
  <c r="AP15" i="6"/>
  <c r="AT15" i="6"/>
  <c r="AV15" i="6"/>
  <c r="AW15" i="6"/>
  <c r="AV16" i="6"/>
  <c r="AW16" i="6"/>
  <c r="F17" i="6"/>
  <c r="M17" i="6"/>
  <c r="T17" i="6"/>
  <c r="X17" i="6"/>
  <c r="Z17" i="6"/>
  <c r="AD17" i="6"/>
  <c r="AH17" i="6"/>
  <c r="AJ17" i="6"/>
  <c r="AN17" i="6"/>
  <c r="AP17" i="6"/>
  <c r="AT17" i="6"/>
  <c r="AV17" i="6"/>
  <c r="AW17" i="6"/>
  <c r="F18" i="6"/>
  <c r="M18" i="6"/>
  <c r="T18" i="6"/>
  <c r="X18" i="6"/>
  <c r="Z18" i="6"/>
  <c r="AD18" i="6"/>
  <c r="AH18" i="6"/>
  <c r="AJ18" i="6"/>
  <c r="AN18" i="6"/>
  <c r="AP18" i="6"/>
  <c r="AT18" i="6"/>
  <c r="AV18" i="6"/>
  <c r="AW18" i="6"/>
  <c r="BA18" i="6"/>
  <c r="D19" i="6"/>
  <c r="F19" i="6" s="1"/>
  <c r="E19" i="6"/>
  <c r="E20" i="6" s="1"/>
  <c r="H19" i="6"/>
  <c r="I19" i="6"/>
  <c r="K19" i="6"/>
  <c r="L19" i="6"/>
  <c r="L20" i="6" s="1"/>
  <c r="O19" i="6"/>
  <c r="P19" i="6"/>
  <c r="P20" i="6" s="1"/>
  <c r="R19" i="6"/>
  <c r="S19" i="6"/>
  <c r="V19" i="6"/>
  <c r="W19" i="6"/>
  <c r="Y19" i="6"/>
  <c r="AB19" i="6"/>
  <c r="AD19" i="6" s="1"/>
  <c r="AC19" i="6"/>
  <c r="AF19" i="6"/>
  <c r="AG19" i="6"/>
  <c r="AI19" i="6"/>
  <c r="AL19" i="6"/>
  <c r="AM19" i="6"/>
  <c r="AM20" i="6" s="1"/>
  <c r="AO19" i="6"/>
  <c r="AR19" i="6"/>
  <c r="AS19" i="6"/>
  <c r="AT19" i="6"/>
  <c r="AU19" i="6"/>
  <c r="AY19" i="6"/>
  <c r="AZ19" i="6"/>
  <c r="AZ20" i="6" s="1"/>
  <c r="BB19" i="6"/>
  <c r="BC19" i="6"/>
  <c r="BD19" i="6"/>
  <c r="I20" i="6"/>
  <c r="S20" i="6"/>
  <c r="AS20" i="6"/>
  <c r="F25" i="6"/>
  <c r="M25" i="6"/>
  <c r="T25" i="6"/>
  <c r="X25" i="6"/>
  <c r="Z25" i="6"/>
  <c r="AD25" i="6"/>
  <c r="AH25" i="6"/>
  <c r="AJ25" i="6"/>
  <c r="AN25" i="6"/>
  <c r="AP25" i="6"/>
  <c r="AT25" i="6"/>
  <c r="AV25" i="6"/>
  <c r="AW25" i="6"/>
  <c r="F26" i="6"/>
  <c r="M26" i="6"/>
  <c r="T26" i="6"/>
  <c r="X26" i="6"/>
  <c r="Z26" i="6"/>
  <c r="AD26" i="6"/>
  <c r="AH26" i="6"/>
  <c r="AJ26" i="6"/>
  <c r="AN26" i="6"/>
  <c r="AP26" i="6"/>
  <c r="AT26" i="6"/>
  <c r="AV26" i="6"/>
  <c r="AW26" i="6"/>
  <c r="F27" i="6"/>
  <c r="M27" i="6"/>
  <c r="T27" i="6"/>
  <c r="X27" i="6"/>
  <c r="Z27" i="6"/>
  <c r="AD27" i="6"/>
  <c r="AH27" i="6"/>
  <c r="AJ27" i="6"/>
  <c r="AN27" i="6"/>
  <c r="AP27" i="6"/>
  <c r="AT27" i="6"/>
  <c r="AV27" i="6"/>
  <c r="AW27" i="6"/>
  <c r="F28" i="6"/>
  <c r="M28" i="6"/>
  <c r="T28" i="6"/>
  <c r="X28" i="6"/>
  <c r="Z28" i="6"/>
  <c r="AD28" i="6"/>
  <c r="AH28" i="6"/>
  <c r="AJ28" i="6"/>
  <c r="AN28" i="6"/>
  <c r="AP28" i="6"/>
  <c r="AT28" i="6"/>
  <c r="AV28" i="6"/>
  <c r="AW28" i="6"/>
  <c r="AW77" i="6" s="1"/>
  <c r="F29" i="6"/>
  <c r="M29" i="6"/>
  <c r="T29" i="6"/>
  <c r="X29" i="6"/>
  <c r="Z29" i="6"/>
  <c r="AD29" i="6"/>
  <c r="AH29" i="6"/>
  <c r="AJ29" i="6"/>
  <c r="AN29" i="6"/>
  <c r="AP29" i="6"/>
  <c r="AT29" i="6"/>
  <c r="AV29" i="6"/>
  <c r="AW29" i="6"/>
  <c r="F30" i="6"/>
  <c r="M30" i="6"/>
  <c r="T30" i="6"/>
  <c r="X30" i="6"/>
  <c r="Z30" i="6"/>
  <c r="AD30" i="6"/>
  <c r="AH30" i="6"/>
  <c r="AJ30" i="6"/>
  <c r="AN30" i="6"/>
  <c r="AP30" i="6"/>
  <c r="AT30" i="6"/>
  <c r="AV30" i="6"/>
  <c r="AW30" i="6"/>
  <c r="F31" i="6"/>
  <c r="M31" i="6"/>
  <c r="T31" i="6"/>
  <c r="X31" i="6"/>
  <c r="Z31" i="6"/>
  <c r="AD31" i="6"/>
  <c r="AH31" i="6"/>
  <c r="AJ31" i="6"/>
  <c r="AN31" i="6"/>
  <c r="AP31" i="6"/>
  <c r="AT31" i="6"/>
  <c r="AV31" i="6"/>
  <c r="AW31" i="6"/>
  <c r="F32" i="6"/>
  <c r="M32" i="6"/>
  <c r="T32" i="6"/>
  <c r="X32" i="6"/>
  <c r="Z32" i="6"/>
  <c r="AD32" i="6"/>
  <c r="AH32" i="6"/>
  <c r="AJ32" i="6"/>
  <c r="AN32" i="6"/>
  <c r="AP32" i="6"/>
  <c r="AT32" i="6"/>
  <c r="AV32" i="6"/>
  <c r="AW32" i="6"/>
  <c r="F33" i="6"/>
  <c r="M33" i="6"/>
  <c r="T33" i="6"/>
  <c r="X33" i="6"/>
  <c r="Z33" i="6"/>
  <c r="AD33" i="6"/>
  <c r="AH33" i="6"/>
  <c r="AJ33" i="6"/>
  <c r="AN33" i="6"/>
  <c r="AP33" i="6"/>
  <c r="AT33" i="6"/>
  <c r="AV33" i="6"/>
  <c r="AW33" i="6"/>
  <c r="F34" i="6"/>
  <c r="M34" i="6"/>
  <c r="T34" i="6"/>
  <c r="X34" i="6"/>
  <c r="Z34" i="6"/>
  <c r="AD34" i="6"/>
  <c r="AH34" i="6"/>
  <c r="AJ34" i="6"/>
  <c r="AN34" i="6"/>
  <c r="AP34" i="6"/>
  <c r="AT34" i="6"/>
  <c r="AV34" i="6"/>
  <c r="AW34" i="6"/>
  <c r="F35" i="6"/>
  <c r="M35" i="6"/>
  <c r="T35" i="6"/>
  <c r="X35" i="6"/>
  <c r="Z35" i="6"/>
  <c r="AD35" i="6"/>
  <c r="AH35" i="6"/>
  <c r="AJ35" i="6"/>
  <c r="AN35" i="6"/>
  <c r="AP35" i="6"/>
  <c r="AT35" i="6"/>
  <c r="AV35" i="6"/>
  <c r="AW35" i="6"/>
  <c r="F36" i="6"/>
  <c r="M36" i="6"/>
  <c r="T36" i="6"/>
  <c r="X36" i="6"/>
  <c r="Z36" i="6"/>
  <c r="AD36" i="6"/>
  <c r="AH36" i="6"/>
  <c r="AJ36" i="6"/>
  <c r="AN36" i="6"/>
  <c r="AP36" i="6"/>
  <c r="AT36" i="6"/>
  <c r="AV36" i="6"/>
  <c r="AW36" i="6"/>
  <c r="X37" i="6"/>
  <c r="Z37" i="6"/>
  <c r="AD37" i="6"/>
  <c r="AH37" i="6"/>
  <c r="AJ37" i="6"/>
  <c r="AN37" i="6"/>
  <c r="AP37" i="6"/>
  <c r="AT37" i="6"/>
  <c r="AV37" i="6"/>
  <c r="AW37" i="6"/>
  <c r="AJ38" i="6"/>
  <c r="AN38" i="6"/>
  <c r="AP38" i="6"/>
  <c r="AT38" i="6"/>
  <c r="AV38" i="6"/>
  <c r="AW38" i="6"/>
  <c r="F39" i="6"/>
  <c r="M39" i="6"/>
  <c r="T39" i="6"/>
  <c r="X39" i="6"/>
  <c r="Z39" i="6"/>
  <c r="AD39" i="6"/>
  <c r="AH39" i="6"/>
  <c r="AJ39" i="6"/>
  <c r="AN39" i="6"/>
  <c r="AP39" i="6"/>
  <c r="AT39" i="6"/>
  <c r="AV39" i="6"/>
  <c r="AW39" i="6"/>
  <c r="X40" i="6"/>
  <c r="Z40" i="6"/>
  <c r="AD40" i="6"/>
  <c r="AH40" i="6"/>
  <c r="AJ40" i="6"/>
  <c r="AN40" i="6"/>
  <c r="AP40" i="6"/>
  <c r="AT40" i="6"/>
  <c r="AV40" i="6"/>
  <c r="AW40" i="6"/>
  <c r="F41" i="6"/>
  <c r="M41" i="6"/>
  <c r="T41" i="6"/>
  <c r="X41" i="6"/>
  <c r="Z41" i="6"/>
  <c r="AD41" i="6"/>
  <c r="AH41" i="6"/>
  <c r="AJ41" i="6"/>
  <c r="AN41" i="6"/>
  <c r="AP41" i="6"/>
  <c r="AT41" i="6"/>
  <c r="AV41" i="6"/>
  <c r="AW41" i="6"/>
  <c r="F42" i="6"/>
  <c r="M42" i="6"/>
  <c r="T42" i="6"/>
  <c r="X42" i="6"/>
  <c r="Z42" i="6"/>
  <c r="AD42" i="6"/>
  <c r="AH42" i="6"/>
  <c r="AJ42" i="6"/>
  <c r="AN42" i="6"/>
  <c r="AP42" i="6"/>
  <c r="AT42" i="6"/>
  <c r="AV42" i="6"/>
  <c r="AW42" i="6"/>
  <c r="F43" i="6"/>
  <c r="M43" i="6"/>
  <c r="T43" i="6"/>
  <c r="X43" i="6"/>
  <c r="Z43" i="6"/>
  <c r="AD43" i="6"/>
  <c r="AH43" i="6"/>
  <c r="AJ43" i="6"/>
  <c r="AN43" i="6"/>
  <c r="AP43" i="6"/>
  <c r="AT43" i="6"/>
  <c r="AV43" i="6"/>
  <c r="AW43" i="6"/>
  <c r="F44" i="6"/>
  <c r="M44" i="6"/>
  <c r="T44" i="6"/>
  <c r="X44" i="6"/>
  <c r="Z44" i="6"/>
  <c r="AD44" i="6"/>
  <c r="AH44" i="6"/>
  <c r="AJ44" i="6"/>
  <c r="AN44" i="6"/>
  <c r="AP44" i="6"/>
  <c r="AT44" i="6"/>
  <c r="AV44" i="6"/>
  <c r="AW44" i="6"/>
  <c r="F45" i="6"/>
  <c r="M45" i="6"/>
  <c r="T45" i="6"/>
  <c r="X45" i="6"/>
  <c r="Z45" i="6"/>
  <c r="AD45" i="6"/>
  <c r="AH45" i="6"/>
  <c r="AJ45" i="6"/>
  <c r="AN45" i="6"/>
  <c r="AP45" i="6"/>
  <c r="AT45" i="6"/>
  <c r="AV45" i="6"/>
  <c r="AW45" i="6"/>
  <c r="F46" i="6"/>
  <c r="M46" i="6"/>
  <c r="T46" i="6"/>
  <c r="X46" i="6"/>
  <c r="Z46" i="6"/>
  <c r="AD46" i="6"/>
  <c r="AH46" i="6"/>
  <c r="AJ46" i="6"/>
  <c r="AN46" i="6"/>
  <c r="AP46" i="6"/>
  <c r="AT46" i="6"/>
  <c r="AV46" i="6"/>
  <c r="AW46" i="6"/>
  <c r="F47" i="6"/>
  <c r="M47" i="6"/>
  <c r="T47" i="6"/>
  <c r="X47" i="6"/>
  <c r="Z47" i="6"/>
  <c r="AD47" i="6"/>
  <c r="AH47" i="6"/>
  <c r="AJ47" i="6"/>
  <c r="AN47" i="6"/>
  <c r="AP47" i="6"/>
  <c r="AT47" i="6"/>
  <c r="AV47" i="6"/>
  <c r="AW47" i="6"/>
  <c r="F48" i="6"/>
  <c r="M48" i="6"/>
  <c r="T48" i="6"/>
  <c r="X48" i="6"/>
  <c r="Z48" i="6"/>
  <c r="AD48" i="6"/>
  <c r="AH48" i="6"/>
  <c r="AJ48" i="6"/>
  <c r="AN48" i="6"/>
  <c r="AP48" i="6"/>
  <c r="AT48" i="6"/>
  <c r="AV48" i="6"/>
  <c r="AW48" i="6"/>
  <c r="F49" i="6"/>
  <c r="M49" i="6"/>
  <c r="T49" i="6"/>
  <c r="X49" i="6"/>
  <c r="Z49" i="6"/>
  <c r="AD49" i="6"/>
  <c r="AH49" i="6"/>
  <c r="AJ49" i="6"/>
  <c r="AN49" i="6"/>
  <c r="AP49" i="6"/>
  <c r="AT49" i="6"/>
  <c r="AV49" i="6"/>
  <c r="AW49" i="6"/>
  <c r="AP50" i="6"/>
  <c r="AT50" i="6"/>
  <c r="AV50" i="6"/>
  <c r="AW50" i="6"/>
  <c r="F51" i="6"/>
  <c r="M51" i="6"/>
  <c r="T51" i="6"/>
  <c r="X51" i="6"/>
  <c r="Z51" i="6"/>
  <c r="AD51" i="6"/>
  <c r="AH51" i="6"/>
  <c r="AJ51" i="6"/>
  <c r="AN51" i="6"/>
  <c r="AP51" i="6"/>
  <c r="AT51" i="6"/>
  <c r="AV51" i="6"/>
  <c r="AW51" i="6"/>
  <c r="X52" i="6"/>
  <c r="Z52" i="6"/>
  <c r="AD52" i="6"/>
  <c r="AH52" i="6"/>
  <c r="AJ52" i="6"/>
  <c r="AN52" i="6"/>
  <c r="AP52" i="6"/>
  <c r="AT52" i="6"/>
  <c r="AV52" i="6"/>
  <c r="AW52" i="6"/>
  <c r="F53" i="6"/>
  <c r="M53" i="6"/>
  <c r="T53" i="6"/>
  <c r="X53" i="6"/>
  <c r="Z53" i="6"/>
  <c r="AD53" i="6"/>
  <c r="AH53" i="6"/>
  <c r="AJ53" i="6"/>
  <c r="AN53" i="6"/>
  <c r="AP53" i="6"/>
  <c r="AT53" i="6"/>
  <c r="AV53" i="6"/>
  <c r="AW53" i="6"/>
  <c r="AP54" i="6"/>
  <c r="AT54" i="6"/>
  <c r="AV54" i="6"/>
  <c r="AW54" i="6"/>
  <c r="F55" i="6"/>
  <c r="M55" i="6"/>
  <c r="T55" i="6"/>
  <c r="X55" i="6"/>
  <c r="Z55" i="6"/>
  <c r="AD55" i="6"/>
  <c r="AH55" i="6"/>
  <c r="AJ55" i="6"/>
  <c r="AN55" i="6"/>
  <c r="AP55" i="6"/>
  <c r="AT55" i="6"/>
  <c r="AV55" i="6"/>
  <c r="AW55" i="6"/>
  <c r="F56" i="6"/>
  <c r="M56" i="6"/>
  <c r="T56" i="6"/>
  <c r="X56" i="6"/>
  <c r="Z56" i="6"/>
  <c r="AD56" i="6"/>
  <c r="AH56" i="6"/>
  <c r="AJ56" i="6"/>
  <c r="AN56" i="6"/>
  <c r="AP56" i="6"/>
  <c r="AT56" i="6"/>
  <c r="AV56" i="6"/>
  <c r="AW56" i="6"/>
  <c r="F57" i="6"/>
  <c r="M57" i="6"/>
  <c r="T57" i="6"/>
  <c r="X57" i="6"/>
  <c r="Z57" i="6"/>
  <c r="AD57" i="6"/>
  <c r="AH57" i="6"/>
  <c r="AJ57" i="6"/>
  <c r="AN57" i="6"/>
  <c r="AP57" i="6"/>
  <c r="AT57" i="6"/>
  <c r="AV57" i="6"/>
  <c r="AW57" i="6"/>
  <c r="AJ58" i="6"/>
  <c r="AN58" i="6"/>
  <c r="AP58" i="6"/>
  <c r="AT58" i="6"/>
  <c r="AV58" i="6"/>
  <c r="AW58" i="6"/>
  <c r="F59" i="6"/>
  <c r="M59" i="6"/>
  <c r="T59" i="6"/>
  <c r="X59" i="6"/>
  <c r="Z59" i="6"/>
  <c r="AD59" i="6"/>
  <c r="AH59" i="6"/>
  <c r="AJ59" i="6"/>
  <c r="AN59" i="6"/>
  <c r="AP59" i="6"/>
  <c r="AT59" i="6"/>
  <c r="AV59" i="6"/>
  <c r="AW59" i="6"/>
  <c r="F60" i="6"/>
  <c r="M60" i="6"/>
  <c r="T60" i="6"/>
  <c r="X60" i="6"/>
  <c r="Z60" i="6"/>
  <c r="AD60" i="6"/>
  <c r="AH60" i="6"/>
  <c r="AJ60" i="6"/>
  <c r="AN60" i="6"/>
  <c r="AP60" i="6"/>
  <c r="AT60" i="6"/>
  <c r="AV60" i="6"/>
  <c r="AW60" i="6"/>
  <c r="F61" i="6"/>
  <c r="M61" i="6"/>
  <c r="T61" i="6"/>
  <c r="X61" i="6"/>
  <c r="Z61" i="6"/>
  <c r="AD61" i="6"/>
  <c r="AH61" i="6"/>
  <c r="AJ61" i="6"/>
  <c r="AN61" i="6"/>
  <c r="AP61" i="6"/>
  <c r="AT61" i="6"/>
  <c r="AV61" i="6"/>
  <c r="AW61" i="6"/>
  <c r="F62" i="6"/>
  <c r="M62" i="6"/>
  <c r="T62" i="6"/>
  <c r="X62" i="6"/>
  <c r="Z62" i="6"/>
  <c r="AD62" i="6"/>
  <c r="AH62" i="6"/>
  <c r="AJ62" i="6"/>
  <c r="AN62" i="6"/>
  <c r="AP62" i="6"/>
  <c r="AT62" i="6"/>
  <c r="AV62" i="6"/>
  <c r="AW62" i="6"/>
  <c r="F63" i="6"/>
  <c r="M63" i="6"/>
  <c r="T63" i="6"/>
  <c r="X63" i="6"/>
  <c r="Z63" i="6"/>
  <c r="AD63" i="6"/>
  <c r="AH63" i="6"/>
  <c r="AJ63" i="6"/>
  <c r="AN63" i="6"/>
  <c r="AP63" i="6"/>
  <c r="AT63" i="6"/>
  <c r="AV63" i="6"/>
  <c r="AW63" i="6"/>
  <c r="AH64" i="6"/>
  <c r="AJ64" i="6"/>
  <c r="AN64" i="6"/>
  <c r="AP64" i="6"/>
  <c r="AT64" i="6"/>
  <c r="AV64" i="6"/>
  <c r="AW64" i="6"/>
  <c r="F65" i="6"/>
  <c r="M65" i="6"/>
  <c r="T65" i="6"/>
  <c r="X65" i="6"/>
  <c r="Z65" i="6"/>
  <c r="AD65" i="6"/>
  <c r="AH65" i="6"/>
  <c r="AJ65" i="6"/>
  <c r="AN65" i="6"/>
  <c r="AP65" i="6"/>
  <c r="AT65" i="6"/>
  <c r="AV65" i="6"/>
  <c r="AW65" i="6"/>
  <c r="L66" i="6"/>
  <c r="M66" i="6"/>
  <c r="P66" i="6"/>
  <c r="S66" i="6"/>
  <c r="T66" i="6" s="1"/>
  <c r="X66" i="6"/>
  <c r="Z66" i="6"/>
  <c r="AD66" i="6"/>
  <c r="AH66" i="6"/>
  <c r="AJ66" i="6"/>
  <c r="AN66" i="6"/>
  <c r="AP66" i="6"/>
  <c r="AT66" i="6"/>
  <c r="AV66" i="6"/>
  <c r="AW66" i="6"/>
  <c r="F67" i="6"/>
  <c r="M67" i="6"/>
  <c r="T67" i="6"/>
  <c r="X67" i="6"/>
  <c r="Z67" i="6"/>
  <c r="AD67" i="6"/>
  <c r="AH67" i="6"/>
  <c r="AJ67" i="6"/>
  <c r="AN67" i="6"/>
  <c r="AP67" i="6"/>
  <c r="AT67" i="6"/>
  <c r="AV67" i="6"/>
  <c r="AW67" i="6"/>
  <c r="F68" i="6"/>
  <c r="M68" i="6"/>
  <c r="T68" i="6"/>
  <c r="X68" i="6"/>
  <c r="Z68" i="6"/>
  <c r="AD68" i="6"/>
  <c r="AH68" i="6"/>
  <c r="AJ68" i="6"/>
  <c r="AN68" i="6"/>
  <c r="AP68" i="6"/>
  <c r="AT68" i="6"/>
  <c r="AV68" i="6"/>
  <c r="AW68" i="6"/>
  <c r="F69" i="6"/>
  <c r="M69" i="6"/>
  <c r="T69" i="6"/>
  <c r="X69" i="6"/>
  <c r="Z69" i="6"/>
  <c r="AD69" i="6"/>
  <c r="AH69" i="6"/>
  <c r="AJ69" i="6"/>
  <c r="AN69" i="6"/>
  <c r="AP69" i="6"/>
  <c r="AT69" i="6"/>
  <c r="AV69" i="6"/>
  <c r="AW69" i="6"/>
  <c r="F70" i="6"/>
  <c r="M70" i="6"/>
  <c r="T70" i="6"/>
  <c r="X70" i="6"/>
  <c r="Z70" i="6"/>
  <c r="AD70" i="6"/>
  <c r="AH70" i="6"/>
  <c r="AJ70" i="6"/>
  <c r="AN70" i="6"/>
  <c r="AP70" i="6"/>
  <c r="AT70" i="6"/>
  <c r="AV70" i="6"/>
  <c r="AW70" i="6"/>
  <c r="AH71" i="6"/>
  <c r="AJ71" i="6"/>
  <c r="AN71" i="6"/>
  <c r="AP71" i="6"/>
  <c r="AT71" i="6"/>
  <c r="AV71" i="6"/>
  <c r="AW71" i="6"/>
  <c r="F72" i="6"/>
  <c r="M72" i="6"/>
  <c r="T72" i="6"/>
  <c r="X72" i="6"/>
  <c r="Z72" i="6"/>
  <c r="AD72" i="6"/>
  <c r="AH72" i="6"/>
  <c r="AJ72" i="6"/>
  <c r="AN72" i="6"/>
  <c r="AP72" i="6"/>
  <c r="AT72" i="6"/>
  <c r="AV72" i="6"/>
  <c r="AW72" i="6"/>
  <c r="F73" i="6"/>
  <c r="M73" i="6"/>
  <c r="T73" i="6"/>
  <c r="X73" i="6"/>
  <c r="Z73" i="6"/>
  <c r="AD73" i="6"/>
  <c r="AH73" i="6"/>
  <c r="AJ73" i="6"/>
  <c r="AN73" i="6"/>
  <c r="AP73" i="6"/>
  <c r="AT73" i="6"/>
  <c r="AV73" i="6"/>
  <c r="AW73" i="6"/>
  <c r="AH74" i="6"/>
  <c r="AJ74" i="6"/>
  <c r="AN74" i="6"/>
  <c r="AP74" i="6"/>
  <c r="AT74" i="6"/>
  <c r="AV74" i="6"/>
  <c r="AW74" i="6"/>
  <c r="F75" i="6"/>
  <c r="M75" i="6"/>
  <c r="T75" i="6"/>
  <c r="X75" i="6"/>
  <c r="Z75" i="6"/>
  <c r="AD75" i="6"/>
  <c r="AH75" i="6"/>
  <c r="AJ75" i="6"/>
  <c r="AN75" i="6"/>
  <c r="AP75" i="6"/>
  <c r="AT75" i="6"/>
  <c r="AV75" i="6"/>
  <c r="AW75" i="6"/>
  <c r="F76" i="6"/>
  <c r="M76" i="6"/>
  <c r="T76" i="6"/>
  <c r="X76" i="6"/>
  <c r="Z76" i="6"/>
  <c r="AD76" i="6"/>
  <c r="AH76" i="6"/>
  <c r="AJ76" i="6"/>
  <c r="AN76" i="6"/>
  <c r="AP76" i="6"/>
  <c r="AT76" i="6"/>
  <c r="AV76" i="6"/>
  <c r="AW76" i="6"/>
  <c r="D77" i="6"/>
  <c r="E77" i="6"/>
  <c r="E78" i="6" s="1"/>
  <c r="H77" i="6"/>
  <c r="I77" i="6"/>
  <c r="I78" i="6" s="1"/>
  <c r="K77" i="6"/>
  <c r="L77" i="6"/>
  <c r="L78" i="6" s="1"/>
  <c r="O77" i="6"/>
  <c r="P77" i="6"/>
  <c r="R77" i="6"/>
  <c r="T77" i="6" s="1"/>
  <c r="S77" i="6"/>
  <c r="S78" i="6" s="1"/>
  <c r="V77" i="6"/>
  <c r="W77" i="6"/>
  <c r="Z77" i="6" s="1"/>
  <c r="Y77" i="6"/>
  <c r="AB77" i="6"/>
  <c r="AC77" i="6"/>
  <c r="AC78" i="6" s="1"/>
  <c r="AD77" i="6"/>
  <c r="AF77" i="6"/>
  <c r="AG77" i="6"/>
  <c r="AI77" i="6"/>
  <c r="AL77" i="6"/>
  <c r="AN77" i="6" s="1"/>
  <c r="AM77" i="6"/>
  <c r="AO77" i="6"/>
  <c r="AR77" i="6"/>
  <c r="AS77" i="6"/>
  <c r="AU77" i="6"/>
  <c r="AY77" i="6"/>
  <c r="BA77" i="6" s="1"/>
  <c r="AZ77" i="6"/>
  <c r="AZ78" i="6" s="1"/>
  <c r="BB77" i="6"/>
  <c r="BC77" i="6"/>
  <c r="BD77" i="6"/>
  <c r="BF77" i="6"/>
  <c r="BG77" i="6"/>
  <c r="BG78" i="6" s="1"/>
  <c r="BH77" i="6"/>
  <c r="BI77" i="6"/>
  <c r="W78" i="6"/>
  <c r="AG78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BC18" i="5"/>
  <c r="BC17" i="5"/>
  <c r="BC16" i="5"/>
  <c r="BC15" i="5"/>
  <c r="BC14" i="5"/>
  <c r="BC13" i="5"/>
  <c r="BC12" i="5"/>
  <c r="BC11" i="5"/>
  <c r="BC10" i="5"/>
  <c r="BC9" i="5"/>
  <c r="BC8" i="5"/>
  <c r="BC7" i="5"/>
  <c r="BC6" i="5"/>
  <c r="BC5" i="5"/>
  <c r="BC4" i="5"/>
  <c r="BC19" i="5" s="1"/>
  <c r="AV5" i="5"/>
  <c r="AV6" i="5"/>
  <c r="AV7" i="5"/>
  <c r="AV8" i="5"/>
  <c r="AV9" i="5"/>
  <c r="AP5" i="5"/>
  <c r="AP6" i="5"/>
  <c r="AP7" i="5"/>
  <c r="AP8" i="5"/>
  <c r="AP77" i="6" l="1"/>
  <c r="AV77" i="6"/>
  <c r="AJ77" i="6"/>
  <c r="AP19" i="6"/>
  <c r="AV19" i="6"/>
  <c r="AM78" i="6"/>
  <c r="M77" i="6"/>
  <c r="F77" i="6"/>
  <c r="T19" i="6"/>
  <c r="M19" i="6"/>
  <c r="X77" i="6"/>
  <c r="AN19" i="6"/>
  <c r="AG20" i="6"/>
  <c r="AT77" i="6"/>
  <c r="AH77" i="6"/>
  <c r="P78" i="6"/>
  <c r="AC20" i="6"/>
  <c r="BA19" i="6"/>
  <c r="X19" i="6"/>
  <c r="Z19" i="6"/>
  <c r="W20" i="6"/>
  <c r="AH19" i="6"/>
  <c r="AS78" i="6"/>
  <c r="O101" i="5"/>
  <c r="D101" i="5"/>
  <c r="E101" i="5"/>
  <c r="F101" i="5"/>
  <c r="G101" i="5"/>
  <c r="H101" i="5"/>
  <c r="I101" i="5"/>
  <c r="J101" i="5"/>
  <c r="K101" i="5"/>
  <c r="L101" i="5"/>
  <c r="M101" i="5"/>
  <c r="N101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61" i="5"/>
  <c r="BC62" i="5"/>
  <c r="BC63" i="5"/>
  <c r="BC64" i="5"/>
  <c r="BC65" i="5"/>
  <c r="BC66" i="5"/>
  <c r="BC67" i="5"/>
  <c r="BC68" i="5"/>
  <c r="BC69" i="5"/>
  <c r="BC70" i="5"/>
  <c r="BC71" i="5"/>
  <c r="BC72" i="5"/>
  <c r="BC73" i="5"/>
  <c r="BC74" i="5"/>
  <c r="BC75" i="5"/>
  <c r="BC76" i="5"/>
  <c r="BC25" i="5"/>
  <c r="BC77" i="5" l="1"/>
  <c r="BB46" i="5" l="1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Z49" i="5"/>
  <c r="AZ50" i="5"/>
  <c r="AZ51" i="5"/>
  <c r="AZ52" i="5"/>
  <c r="AZ53" i="5"/>
  <c r="AZ54" i="5"/>
  <c r="AZ55" i="5"/>
  <c r="AZ56" i="5"/>
  <c r="AZ57" i="5"/>
  <c r="AZ58" i="5"/>
  <c r="AV50" i="5"/>
  <c r="AV51" i="5"/>
  <c r="AV52" i="5"/>
  <c r="AT50" i="5"/>
  <c r="AT51" i="5"/>
  <c r="AP50" i="5"/>
  <c r="AP51" i="5"/>
  <c r="BB76" i="5" l="1"/>
  <c r="BB75" i="5"/>
  <c r="BB74" i="5"/>
  <c r="BB73" i="5"/>
  <c r="BB72" i="5"/>
  <c r="BB71" i="5"/>
  <c r="BB70" i="5"/>
  <c r="BB69" i="5"/>
  <c r="BB68" i="5"/>
  <c r="BB67" i="5"/>
  <c r="BB66" i="5"/>
  <c r="BB65" i="5"/>
  <c r="BB64" i="5"/>
  <c r="BB63" i="5"/>
  <c r="BB62" i="5"/>
  <c r="BB45" i="5"/>
  <c r="BB44" i="5"/>
  <c r="BB43" i="5"/>
  <c r="BB42" i="5"/>
  <c r="BB41" i="5"/>
  <c r="BB40" i="5"/>
  <c r="BB39" i="5"/>
  <c r="BB38" i="5"/>
  <c r="BB37" i="5"/>
  <c r="BB36" i="5"/>
  <c r="BB35" i="5"/>
  <c r="BB34" i="5"/>
  <c r="BB33" i="5"/>
  <c r="BB32" i="5"/>
  <c r="BB31" i="5"/>
  <c r="BB30" i="5"/>
  <c r="BB29" i="5"/>
  <c r="BB28" i="5"/>
  <c r="BB27" i="5"/>
  <c r="BB26" i="5"/>
  <c r="BB25" i="5"/>
  <c r="BB18" i="5"/>
  <c r="BB17" i="5"/>
  <c r="BB16" i="5"/>
  <c r="BB15" i="5"/>
  <c r="BB14" i="5"/>
  <c r="BB13" i="5"/>
  <c r="BB12" i="5"/>
  <c r="BB11" i="5"/>
  <c r="BB10" i="5"/>
  <c r="BB9" i="5"/>
  <c r="BB8" i="5"/>
  <c r="BB7" i="5"/>
  <c r="BB4" i="5"/>
  <c r="BA77" i="5"/>
  <c r="AY77" i="5"/>
  <c r="AX77" i="5"/>
  <c r="AZ76" i="5"/>
  <c r="AZ75" i="5"/>
  <c r="AZ74" i="5"/>
  <c r="AZ73" i="5"/>
  <c r="AZ72" i="5"/>
  <c r="AZ71" i="5"/>
  <c r="AZ70" i="5"/>
  <c r="AZ69" i="5"/>
  <c r="AZ68" i="5"/>
  <c r="AZ67" i="5"/>
  <c r="AZ66" i="5"/>
  <c r="AZ65" i="5"/>
  <c r="AZ64" i="5"/>
  <c r="AZ63" i="5"/>
  <c r="AZ62" i="5"/>
  <c r="AZ61" i="5"/>
  <c r="AZ60" i="5"/>
  <c r="AZ59" i="5"/>
  <c r="AZ48" i="5"/>
  <c r="AZ47" i="5"/>
  <c r="AZ46" i="5"/>
  <c r="AZ45" i="5"/>
  <c r="AZ44" i="5"/>
  <c r="AZ43" i="5"/>
  <c r="AZ42" i="5"/>
  <c r="AZ41" i="5"/>
  <c r="AZ40" i="5"/>
  <c r="AZ39" i="5"/>
  <c r="AZ38" i="5"/>
  <c r="AZ37" i="5"/>
  <c r="AZ36" i="5"/>
  <c r="AZ35" i="5"/>
  <c r="AZ34" i="5"/>
  <c r="AZ33" i="5"/>
  <c r="AZ32" i="5"/>
  <c r="AZ31" i="5"/>
  <c r="AZ30" i="5"/>
  <c r="AZ29" i="5"/>
  <c r="AZ28" i="5"/>
  <c r="AZ27" i="5"/>
  <c r="AZ26" i="5"/>
  <c r="AZ25" i="5"/>
  <c r="BA19" i="5"/>
  <c r="AY19" i="5"/>
  <c r="AX19" i="5"/>
  <c r="AZ18" i="5"/>
  <c r="AZ17" i="5"/>
  <c r="AZ15" i="5"/>
  <c r="AZ14" i="5"/>
  <c r="AZ13" i="5"/>
  <c r="AZ12" i="5"/>
  <c r="AZ11" i="5"/>
  <c r="AZ10" i="5"/>
  <c r="AZ9" i="5"/>
  <c r="AZ8" i="5"/>
  <c r="AZ7" i="5"/>
  <c r="AZ4" i="5"/>
  <c r="C101" i="5"/>
  <c r="B101" i="5"/>
  <c r="BI77" i="5"/>
  <c r="BH77" i="5"/>
  <c r="BG77" i="5"/>
  <c r="BF77" i="5"/>
  <c r="BE77" i="5"/>
  <c r="AU77" i="5"/>
  <c r="AS77" i="5"/>
  <c r="AR77" i="5"/>
  <c r="AT77" i="5" s="1"/>
  <c r="AO77" i="5"/>
  <c r="AM77" i="5"/>
  <c r="AL77" i="5"/>
  <c r="AN77" i="5" s="1"/>
  <c r="AI77" i="5"/>
  <c r="AG77" i="5"/>
  <c r="AF77" i="5"/>
  <c r="AH77" i="5" s="1"/>
  <c r="AC77" i="5"/>
  <c r="AC78" i="5" s="1"/>
  <c r="AB77" i="5"/>
  <c r="Y77" i="5"/>
  <c r="W77" i="5"/>
  <c r="X77" i="5" s="1"/>
  <c r="V77" i="5"/>
  <c r="R77" i="5"/>
  <c r="O77" i="5"/>
  <c r="K77" i="5"/>
  <c r="I77" i="5"/>
  <c r="H77" i="5"/>
  <c r="I78" i="5" s="1"/>
  <c r="F77" i="5"/>
  <c r="E77" i="5"/>
  <c r="E78" i="5" s="1"/>
  <c r="D77" i="5"/>
  <c r="AV76" i="5"/>
  <c r="AT76" i="5"/>
  <c r="AP76" i="5"/>
  <c r="AN76" i="5"/>
  <c r="AJ76" i="5"/>
  <c r="AH76" i="5"/>
  <c r="AD76" i="5"/>
  <c r="Z76" i="5"/>
  <c r="X76" i="5"/>
  <c r="T76" i="5"/>
  <c r="M76" i="5"/>
  <c r="F76" i="5"/>
  <c r="AV75" i="5"/>
  <c r="AT75" i="5"/>
  <c r="AP75" i="5"/>
  <c r="AN75" i="5"/>
  <c r="AJ75" i="5"/>
  <c r="AH75" i="5"/>
  <c r="AD75" i="5"/>
  <c r="Z75" i="5"/>
  <c r="X75" i="5"/>
  <c r="T75" i="5"/>
  <c r="M75" i="5"/>
  <c r="F75" i="5"/>
  <c r="AV74" i="5"/>
  <c r="AT74" i="5"/>
  <c r="AP74" i="5"/>
  <c r="AN74" i="5"/>
  <c r="AJ74" i="5"/>
  <c r="AH74" i="5"/>
  <c r="AV73" i="5"/>
  <c r="AT73" i="5"/>
  <c r="AP73" i="5"/>
  <c r="AN73" i="5"/>
  <c r="AJ73" i="5"/>
  <c r="AH73" i="5"/>
  <c r="AD73" i="5"/>
  <c r="Z73" i="5"/>
  <c r="X73" i="5"/>
  <c r="T73" i="5"/>
  <c r="M73" i="5"/>
  <c r="F73" i="5"/>
  <c r="AV72" i="5"/>
  <c r="AT72" i="5"/>
  <c r="AP72" i="5"/>
  <c r="AN72" i="5"/>
  <c r="AJ72" i="5"/>
  <c r="AH72" i="5"/>
  <c r="AD72" i="5"/>
  <c r="Z72" i="5"/>
  <c r="X72" i="5"/>
  <c r="T72" i="5"/>
  <c r="M72" i="5"/>
  <c r="F72" i="5"/>
  <c r="AV71" i="5"/>
  <c r="AT71" i="5"/>
  <c r="AP71" i="5"/>
  <c r="AN71" i="5"/>
  <c r="AJ71" i="5"/>
  <c r="AH71" i="5"/>
  <c r="AV70" i="5"/>
  <c r="AT70" i="5"/>
  <c r="AP70" i="5"/>
  <c r="AN70" i="5"/>
  <c r="AJ70" i="5"/>
  <c r="AH70" i="5"/>
  <c r="AD70" i="5"/>
  <c r="Z70" i="5"/>
  <c r="X70" i="5"/>
  <c r="T70" i="5"/>
  <c r="M70" i="5"/>
  <c r="F70" i="5"/>
  <c r="AV69" i="5"/>
  <c r="AT69" i="5"/>
  <c r="AP69" i="5"/>
  <c r="AN69" i="5"/>
  <c r="AJ69" i="5"/>
  <c r="AH69" i="5"/>
  <c r="AD69" i="5"/>
  <c r="Z69" i="5"/>
  <c r="X69" i="5"/>
  <c r="T69" i="5"/>
  <c r="M69" i="5"/>
  <c r="F69" i="5"/>
  <c r="AV68" i="5"/>
  <c r="AT68" i="5"/>
  <c r="AP68" i="5"/>
  <c r="AN68" i="5"/>
  <c r="AJ68" i="5"/>
  <c r="AH68" i="5"/>
  <c r="AD68" i="5"/>
  <c r="Z68" i="5"/>
  <c r="X68" i="5"/>
  <c r="T68" i="5"/>
  <c r="M68" i="5"/>
  <c r="F68" i="5"/>
  <c r="AV67" i="5"/>
  <c r="AT67" i="5"/>
  <c r="AP67" i="5"/>
  <c r="AN67" i="5"/>
  <c r="AJ67" i="5"/>
  <c r="AH67" i="5"/>
  <c r="AD67" i="5"/>
  <c r="Z67" i="5"/>
  <c r="X67" i="5"/>
  <c r="T67" i="5"/>
  <c r="M67" i="5"/>
  <c r="F67" i="5"/>
  <c r="AT66" i="5"/>
  <c r="AP66" i="5"/>
  <c r="AN66" i="5"/>
  <c r="AH66" i="5"/>
  <c r="AD66" i="5"/>
  <c r="X66" i="5"/>
  <c r="T66" i="5"/>
  <c r="S66" i="5"/>
  <c r="S77" i="5" s="1"/>
  <c r="S78" i="5" s="1"/>
  <c r="P66" i="5"/>
  <c r="P77" i="5" s="1"/>
  <c r="L66" i="5"/>
  <c r="L77" i="5" s="1"/>
  <c r="AV65" i="5"/>
  <c r="AT65" i="5"/>
  <c r="AP65" i="5"/>
  <c r="AN65" i="5"/>
  <c r="AJ65" i="5"/>
  <c r="AH65" i="5"/>
  <c r="AD65" i="5"/>
  <c r="Z65" i="5"/>
  <c r="X65" i="5"/>
  <c r="T65" i="5"/>
  <c r="M65" i="5"/>
  <c r="F65" i="5"/>
  <c r="AV64" i="5"/>
  <c r="AT64" i="5"/>
  <c r="AP64" i="5"/>
  <c r="AN64" i="5"/>
  <c r="AJ64" i="5"/>
  <c r="AH64" i="5"/>
  <c r="AV63" i="5"/>
  <c r="AT63" i="5"/>
  <c r="AP63" i="5"/>
  <c r="AN63" i="5"/>
  <c r="AJ63" i="5"/>
  <c r="AH63" i="5"/>
  <c r="AD63" i="5"/>
  <c r="Z63" i="5"/>
  <c r="X63" i="5"/>
  <c r="T63" i="5"/>
  <c r="M63" i="5"/>
  <c r="F63" i="5"/>
  <c r="AV62" i="5"/>
  <c r="AT62" i="5"/>
  <c r="AP62" i="5"/>
  <c r="AN62" i="5"/>
  <c r="AJ62" i="5"/>
  <c r="AH62" i="5"/>
  <c r="AD62" i="5"/>
  <c r="Z62" i="5"/>
  <c r="X62" i="5"/>
  <c r="T62" i="5"/>
  <c r="M62" i="5"/>
  <c r="F62" i="5"/>
  <c r="AV61" i="5"/>
  <c r="AT61" i="5"/>
  <c r="AP61" i="5"/>
  <c r="AN61" i="5"/>
  <c r="AJ61" i="5"/>
  <c r="AH61" i="5"/>
  <c r="AD61" i="5"/>
  <c r="Z61" i="5"/>
  <c r="X61" i="5"/>
  <c r="T61" i="5"/>
  <c r="M61" i="5"/>
  <c r="F61" i="5"/>
  <c r="AV60" i="5"/>
  <c r="AT60" i="5"/>
  <c r="AP60" i="5"/>
  <c r="AN60" i="5"/>
  <c r="AJ60" i="5"/>
  <c r="AH60" i="5"/>
  <c r="AD60" i="5"/>
  <c r="Z60" i="5"/>
  <c r="X60" i="5"/>
  <c r="T60" i="5"/>
  <c r="M60" i="5"/>
  <c r="F60" i="5"/>
  <c r="AV59" i="5"/>
  <c r="AT59" i="5"/>
  <c r="AP59" i="5"/>
  <c r="AN59" i="5"/>
  <c r="AJ59" i="5"/>
  <c r="AH59" i="5"/>
  <c r="AD59" i="5"/>
  <c r="Z59" i="5"/>
  <c r="X59" i="5"/>
  <c r="T59" i="5"/>
  <c r="M59" i="5"/>
  <c r="F59" i="5"/>
  <c r="AV58" i="5"/>
  <c r="AT58" i="5"/>
  <c r="AP58" i="5"/>
  <c r="AN58" i="5"/>
  <c r="AJ58" i="5"/>
  <c r="AV57" i="5"/>
  <c r="AT57" i="5"/>
  <c r="AP57" i="5"/>
  <c r="AN57" i="5"/>
  <c r="AJ57" i="5"/>
  <c r="AH57" i="5"/>
  <c r="AD57" i="5"/>
  <c r="Z57" i="5"/>
  <c r="X57" i="5"/>
  <c r="T57" i="5"/>
  <c r="M57" i="5"/>
  <c r="F57" i="5"/>
  <c r="AV56" i="5"/>
  <c r="AT56" i="5"/>
  <c r="AP56" i="5"/>
  <c r="AN56" i="5"/>
  <c r="AJ56" i="5"/>
  <c r="AH56" i="5"/>
  <c r="AD56" i="5"/>
  <c r="Z56" i="5"/>
  <c r="X56" i="5"/>
  <c r="T56" i="5"/>
  <c r="M56" i="5"/>
  <c r="F56" i="5"/>
  <c r="AV55" i="5"/>
  <c r="AT55" i="5"/>
  <c r="AP55" i="5"/>
  <c r="AN55" i="5"/>
  <c r="AJ55" i="5"/>
  <c r="AH55" i="5"/>
  <c r="AD55" i="5"/>
  <c r="Z55" i="5"/>
  <c r="X55" i="5"/>
  <c r="T55" i="5"/>
  <c r="M55" i="5"/>
  <c r="F55" i="5"/>
  <c r="AV54" i="5"/>
  <c r="AP54" i="5"/>
  <c r="AV53" i="5"/>
  <c r="AT53" i="5"/>
  <c r="AP53" i="5"/>
  <c r="AN53" i="5"/>
  <c r="AJ53" i="5"/>
  <c r="AH53" i="5"/>
  <c r="AD53" i="5"/>
  <c r="Z53" i="5"/>
  <c r="X53" i="5"/>
  <c r="T53" i="5"/>
  <c r="M53" i="5"/>
  <c r="F53" i="5"/>
  <c r="AT52" i="5"/>
  <c r="AP52" i="5"/>
  <c r="AN52" i="5"/>
  <c r="AJ52" i="5"/>
  <c r="AH52" i="5"/>
  <c r="AD52" i="5"/>
  <c r="Z52" i="5"/>
  <c r="X52" i="5"/>
  <c r="AN51" i="5"/>
  <c r="AJ51" i="5"/>
  <c r="AH51" i="5"/>
  <c r="AD51" i="5"/>
  <c r="Z51" i="5"/>
  <c r="X51" i="5"/>
  <c r="T51" i="5"/>
  <c r="M51" i="5"/>
  <c r="F51" i="5"/>
  <c r="AV49" i="5"/>
  <c r="AT49" i="5"/>
  <c r="AP49" i="5"/>
  <c r="AN49" i="5"/>
  <c r="AJ49" i="5"/>
  <c r="AH49" i="5"/>
  <c r="AD49" i="5"/>
  <c r="Z49" i="5"/>
  <c r="X49" i="5"/>
  <c r="T49" i="5"/>
  <c r="M49" i="5"/>
  <c r="F49" i="5"/>
  <c r="AV48" i="5"/>
  <c r="AT48" i="5"/>
  <c r="AP48" i="5"/>
  <c r="AN48" i="5"/>
  <c r="AJ48" i="5"/>
  <c r="AH48" i="5"/>
  <c r="AD48" i="5"/>
  <c r="Z48" i="5"/>
  <c r="X48" i="5"/>
  <c r="T48" i="5"/>
  <c r="M48" i="5"/>
  <c r="F48" i="5"/>
  <c r="AV47" i="5"/>
  <c r="AT47" i="5"/>
  <c r="AP47" i="5"/>
  <c r="AN47" i="5"/>
  <c r="AJ47" i="5"/>
  <c r="AH47" i="5"/>
  <c r="AD47" i="5"/>
  <c r="Z47" i="5"/>
  <c r="X47" i="5"/>
  <c r="T47" i="5"/>
  <c r="M47" i="5"/>
  <c r="F47" i="5"/>
  <c r="AV46" i="5"/>
  <c r="AT46" i="5"/>
  <c r="AP46" i="5"/>
  <c r="AN46" i="5"/>
  <c r="AJ46" i="5"/>
  <c r="AH46" i="5"/>
  <c r="AD46" i="5"/>
  <c r="Z46" i="5"/>
  <c r="X46" i="5"/>
  <c r="T46" i="5"/>
  <c r="M46" i="5"/>
  <c r="F46" i="5"/>
  <c r="AV45" i="5"/>
  <c r="AT45" i="5"/>
  <c r="AP45" i="5"/>
  <c r="AN45" i="5"/>
  <c r="AJ45" i="5"/>
  <c r="AH45" i="5"/>
  <c r="AD45" i="5"/>
  <c r="Z45" i="5"/>
  <c r="X45" i="5"/>
  <c r="T45" i="5"/>
  <c r="M45" i="5"/>
  <c r="F45" i="5"/>
  <c r="AV44" i="5"/>
  <c r="AT44" i="5"/>
  <c r="AP44" i="5"/>
  <c r="AN44" i="5"/>
  <c r="AJ44" i="5"/>
  <c r="AH44" i="5"/>
  <c r="AD44" i="5"/>
  <c r="Z44" i="5"/>
  <c r="X44" i="5"/>
  <c r="T44" i="5"/>
  <c r="M44" i="5"/>
  <c r="F44" i="5"/>
  <c r="AV43" i="5"/>
  <c r="AT43" i="5"/>
  <c r="AP43" i="5"/>
  <c r="AN43" i="5"/>
  <c r="AJ43" i="5"/>
  <c r="AH43" i="5"/>
  <c r="AD43" i="5"/>
  <c r="Z43" i="5"/>
  <c r="X43" i="5"/>
  <c r="T43" i="5"/>
  <c r="M43" i="5"/>
  <c r="F43" i="5"/>
  <c r="AV42" i="5"/>
  <c r="AT42" i="5"/>
  <c r="AP42" i="5"/>
  <c r="AN42" i="5"/>
  <c r="AJ42" i="5"/>
  <c r="AH42" i="5"/>
  <c r="AD42" i="5"/>
  <c r="Z42" i="5"/>
  <c r="X42" i="5"/>
  <c r="T42" i="5"/>
  <c r="M42" i="5"/>
  <c r="F42" i="5"/>
  <c r="AV41" i="5"/>
  <c r="AT41" i="5"/>
  <c r="AP41" i="5"/>
  <c r="AN41" i="5"/>
  <c r="AJ41" i="5"/>
  <c r="AH41" i="5"/>
  <c r="AD41" i="5"/>
  <c r="Z41" i="5"/>
  <c r="X41" i="5"/>
  <c r="T41" i="5"/>
  <c r="M41" i="5"/>
  <c r="F41" i="5"/>
  <c r="AV40" i="5"/>
  <c r="AT40" i="5"/>
  <c r="AP40" i="5"/>
  <c r="AN40" i="5"/>
  <c r="AJ40" i="5"/>
  <c r="AH40" i="5"/>
  <c r="AD40" i="5"/>
  <c r="Z40" i="5"/>
  <c r="X40" i="5"/>
  <c r="AV39" i="5"/>
  <c r="AT39" i="5"/>
  <c r="AP39" i="5"/>
  <c r="AN39" i="5"/>
  <c r="AJ39" i="5"/>
  <c r="AH39" i="5"/>
  <c r="AD39" i="5"/>
  <c r="Z39" i="5"/>
  <c r="X39" i="5"/>
  <c r="T39" i="5"/>
  <c r="M39" i="5"/>
  <c r="F39" i="5"/>
  <c r="AV38" i="5"/>
  <c r="AT38" i="5"/>
  <c r="AP38" i="5"/>
  <c r="AN38" i="5"/>
  <c r="AJ38" i="5"/>
  <c r="AV37" i="5"/>
  <c r="AT37" i="5"/>
  <c r="AP37" i="5"/>
  <c r="AN37" i="5"/>
  <c r="AJ37" i="5"/>
  <c r="AH37" i="5"/>
  <c r="AD37" i="5"/>
  <c r="Z37" i="5"/>
  <c r="X37" i="5"/>
  <c r="AV36" i="5"/>
  <c r="AT36" i="5"/>
  <c r="AP36" i="5"/>
  <c r="AN36" i="5"/>
  <c r="AJ36" i="5"/>
  <c r="AH36" i="5"/>
  <c r="AD36" i="5"/>
  <c r="Z36" i="5"/>
  <c r="X36" i="5"/>
  <c r="T36" i="5"/>
  <c r="M36" i="5"/>
  <c r="F36" i="5"/>
  <c r="AV35" i="5"/>
  <c r="AT35" i="5"/>
  <c r="AP35" i="5"/>
  <c r="AN35" i="5"/>
  <c r="AJ35" i="5"/>
  <c r="AH35" i="5"/>
  <c r="AD35" i="5"/>
  <c r="Z35" i="5"/>
  <c r="X35" i="5"/>
  <c r="T35" i="5"/>
  <c r="M35" i="5"/>
  <c r="F35" i="5"/>
  <c r="AV34" i="5"/>
  <c r="AT34" i="5"/>
  <c r="AP34" i="5"/>
  <c r="AN34" i="5"/>
  <c r="AJ34" i="5"/>
  <c r="AH34" i="5"/>
  <c r="AD34" i="5"/>
  <c r="Z34" i="5"/>
  <c r="X34" i="5"/>
  <c r="T34" i="5"/>
  <c r="M34" i="5"/>
  <c r="F34" i="5"/>
  <c r="AV33" i="5"/>
  <c r="AT33" i="5"/>
  <c r="AP33" i="5"/>
  <c r="AN33" i="5"/>
  <c r="AJ33" i="5"/>
  <c r="AH33" i="5"/>
  <c r="AD33" i="5"/>
  <c r="Z33" i="5"/>
  <c r="X33" i="5"/>
  <c r="T33" i="5"/>
  <c r="M33" i="5"/>
  <c r="F33" i="5"/>
  <c r="AV32" i="5"/>
  <c r="AT32" i="5"/>
  <c r="AP32" i="5"/>
  <c r="AN32" i="5"/>
  <c r="AJ32" i="5"/>
  <c r="AH32" i="5"/>
  <c r="AD32" i="5"/>
  <c r="Z32" i="5"/>
  <c r="X32" i="5"/>
  <c r="T32" i="5"/>
  <c r="M32" i="5"/>
  <c r="F32" i="5"/>
  <c r="AV31" i="5"/>
  <c r="AT31" i="5"/>
  <c r="AP31" i="5"/>
  <c r="AN31" i="5"/>
  <c r="AJ31" i="5"/>
  <c r="AH31" i="5"/>
  <c r="AD31" i="5"/>
  <c r="Z31" i="5"/>
  <c r="X31" i="5"/>
  <c r="T31" i="5"/>
  <c r="M31" i="5"/>
  <c r="F31" i="5"/>
  <c r="AV30" i="5"/>
  <c r="AT30" i="5"/>
  <c r="AP30" i="5"/>
  <c r="AN30" i="5"/>
  <c r="AJ30" i="5"/>
  <c r="AH30" i="5"/>
  <c r="AD30" i="5"/>
  <c r="Z30" i="5"/>
  <c r="X30" i="5"/>
  <c r="T30" i="5"/>
  <c r="M30" i="5"/>
  <c r="F30" i="5"/>
  <c r="AV29" i="5"/>
  <c r="AT29" i="5"/>
  <c r="AP29" i="5"/>
  <c r="AN29" i="5"/>
  <c r="AJ29" i="5"/>
  <c r="AH29" i="5"/>
  <c r="AD29" i="5"/>
  <c r="Z29" i="5"/>
  <c r="X29" i="5"/>
  <c r="T29" i="5"/>
  <c r="M29" i="5"/>
  <c r="F29" i="5"/>
  <c r="AV28" i="5"/>
  <c r="AT28" i="5"/>
  <c r="AP28" i="5"/>
  <c r="AN28" i="5"/>
  <c r="AJ28" i="5"/>
  <c r="AH28" i="5"/>
  <c r="AD28" i="5"/>
  <c r="Z28" i="5"/>
  <c r="X28" i="5"/>
  <c r="T28" i="5"/>
  <c r="M28" i="5"/>
  <c r="F28" i="5"/>
  <c r="AV27" i="5"/>
  <c r="AT27" i="5"/>
  <c r="AP27" i="5"/>
  <c r="AN27" i="5"/>
  <c r="AJ27" i="5"/>
  <c r="AH27" i="5"/>
  <c r="AD27" i="5"/>
  <c r="Z27" i="5"/>
  <c r="X27" i="5"/>
  <c r="T27" i="5"/>
  <c r="M27" i="5"/>
  <c r="F27" i="5"/>
  <c r="AV26" i="5"/>
  <c r="AT26" i="5"/>
  <c r="AP26" i="5"/>
  <c r="AN26" i="5"/>
  <c r="AJ26" i="5"/>
  <c r="AH26" i="5"/>
  <c r="AD26" i="5"/>
  <c r="Z26" i="5"/>
  <c r="X26" i="5"/>
  <c r="T26" i="5"/>
  <c r="M26" i="5"/>
  <c r="F26" i="5"/>
  <c r="AV25" i="5"/>
  <c r="AT25" i="5"/>
  <c r="AP25" i="5"/>
  <c r="AN25" i="5"/>
  <c r="AJ25" i="5"/>
  <c r="AH25" i="5"/>
  <c r="AD25" i="5"/>
  <c r="Z25" i="5"/>
  <c r="X25" i="5"/>
  <c r="T25" i="5"/>
  <c r="M25" i="5"/>
  <c r="F25" i="5"/>
  <c r="AU19" i="5"/>
  <c r="AS19" i="5"/>
  <c r="AS20" i="5" s="1"/>
  <c r="AR19" i="5"/>
  <c r="AO19" i="5"/>
  <c r="AM19" i="5"/>
  <c r="AL19" i="5"/>
  <c r="AN19" i="5" s="1"/>
  <c r="AI19" i="5"/>
  <c r="AG19" i="5"/>
  <c r="AG20" i="5" s="1"/>
  <c r="AF19" i="5"/>
  <c r="AH19" i="5" s="1"/>
  <c r="AC19" i="5"/>
  <c r="AC20" i="5" s="1"/>
  <c r="AB19" i="5"/>
  <c r="Y19" i="5"/>
  <c r="X19" i="5"/>
  <c r="W19" i="5"/>
  <c r="W20" i="5" s="1"/>
  <c r="V19" i="5"/>
  <c r="S19" i="5"/>
  <c r="R19" i="5"/>
  <c r="T19" i="5" s="1"/>
  <c r="P19" i="5"/>
  <c r="P20" i="5" s="1"/>
  <c r="O19" i="5"/>
  <c r="L19" i="5"/>
  <c r="L20" i="5" s="1"/>
  <c r="K19" i="5"/>
  <c r="I19" i="5"/>
  <c r="H19" i="5"/>
  <c r="F19" i="5"/>
  <c r="E19" i="5"/>
  <c r="D19" i="5"/>
  <c r="AV18" i="5"/>
  <c r="AT18" i="5"/>
  <c r="AP18" i="5"/>
  <c r="AN18" i="5"/>
  <c r="AJ18" i="5"/>
  <c r="AH18" i="5"/>
  <c r="AD18" i="5"/>
  <c r="Z18" i="5"/>
  <c r="X18" i="5"/>
  <c r="T18" i="5"/>
  <c r="M18" i="5"/>
  <c r="F18" i="5"/>
  <c r="AV17" i="5"/>
  <c r="AT17" i="5"/>
  <c r="AP17" i="5"/>
  <c r="AN17" i="5"/>
  <c r="AJ17" i="5"/>
  <c r="AH17" i="5"/>
  <c r="AD17" i="5"/>
  <c r="Z17" i="5"/>
  <c r="X17" i="5"/>
  <c r="T17" i="5"/>
  <c r="M17" i="5"/>
  <c r="F17" i="5"/>
  <c r="AV15" i="5"/>
  <c r="AT15" i="5"/>
  <c r="AP15" i="5"/>
  <c r="AN15" i="5"/>
  <c r="AJ15" i="5"/>
  <c r="AH15" i="5"/>
  <c r="AD15" i="5"/>
  <c r="Z15" i="5"/>
  <c r="X15" i="5"/>
  <c r="T15" i="5"/>
  <c r="M15" i="5"/>
  <c r="F15" i="5"/>
  <c r="AV14" i="5"/>
  <c r="AT14" i="5"/>
  <c r="AP14" i="5"/>
  <c r="AN14" i="5"/>
  <c r="AJ14" i="5"/>
  <c r="AH14" i="5"/>
  <c r="AD14" i="5"/>
  <c r="Z14" i="5"/>
  <c r="X14" i="5"/>
  <c r="T14" i="5"/>
  <c r="M14" i="5"/>
  <c r="F14" i="5"/>
  <c r="AV13" i="5"/>
  <c r="AT13" i="5"/>
  <c r="AP13" i="5"/>
  <c r="AN13" i="5"/>
  <c r="AJ13" i="5"/>
  <c r="AH13" i="5"/>
  <c r="AD13" i="5"/>
  <c r="Z13" i="5"/>
  <c r="X13" i="5"/>
  <c r="T13" i="5"/>
  <c r="M13" i="5"/>
  <c r="F13" i="5"/>
  <c r="AV12" i="5"/>
  <c r="AT12" i="5"/>
  <c r="AP12" i="5"/>
  <c r="AN12" i="5"/>
  <c r="AJ12" i="5"/>
  <c r="AH12" i="5"/>
  <c r="AD12" i="5"/>
  <c r="Z12" i="5"/>
  <c r="X12" i="5"/>
  <c r="T12" i="5"/>
  <c r="M12" i="5"/>
  <c r="F12" i="5"/>
  <c r="AV11" i="5"/>
  <c r="AT11" i="5"/>
  <c r="AP11" i="5"/>
  <c r="AN11" i="5"/>
  <c r="AJ11" i="5"/>
  <c r="AH11" i="5"/>
  <c r="AD11" i="5"/>
  <c r="Z11" i="5"/>
  <c r="X11" i="5"/>
  <c r="T11" i="5"/>
  <c r="M11" i="5"/>
  <c r="F11" i="5"/>
  <c r="AV10" i="5"/>
  <c r="AT10" i="5"/>
  <c r="AP10" i="5"/>
  <c r="AN10" i="5"/>
  <c r="AJ10" i="5"/>
  <c r="AH10" i="5"/>
  <c r="AD10" i="5"/>
  <c r="Z10" i="5"/>
  <c r="X10" i="5"/>
  <c r="T10" i="5"/>
  <c r="M10" i="5"/>
  <c r="F10" i="5"/>
  <c r="AT9" i="5"/>
  <c r="AP9" i="5"/>
  <c r="AN9" i="5"/>
  <c r="AJ9" i="5"/>
  <c r="AH9" i="5"/>
  <c r="AD9" i="5"/>
  <c r="Z9" i="5"/>
  <c r="X9" i="5"/>
  <c r="T9" i="5"/>
  <c r="M9" i="5"/>
  <c r="F9" i="5"/>
  <c r="AT8" i="5"/>
  <c r="AN8" i="5"/>
  <c r="AJ8" i="5"/>
  <c r="AH8" i="5"/>
  <c r="AD8" i="5"/>
  <c r="Z8" i="5"/>
  <c r="X8" i="5"/>
  <c r="T8" i="5"/>
  <c r="M8" i="5"/>
  <c r="F8" i="5"/>
  <c r="AT7" i="5"/>
  <c r="AN7" i="5"/>
  <c r="AJ7" i="5"/>
  <c r="AH7" i="5"/>
  <c r="AD7" i="5"/>
  <c r="Z7" i="5"/>
  <c r="X7" i="5"/>
  <c r="T7" i="5"/>
  <c r="M7" i="5"/>
  <c r="F7" i="5"/>
  <c r="AV4" i="5"/>
  <c r="AV19" i="5" s="1"/>
  <c r="AT4" i="5"/>
  <c r="AP4" i="5"/>
  <c r="AP19" i="5" s="1"/>
  <c r="AN4" i="5"/>
  <c r="AJ4" i="5"/>
  <c r="AJ19" i="5" s="1"/>
  <c r="AH4" i="5"/>
  <c r="AD4" i="5"/>
  <c r="Z4" i="5"/>
  <c r="X4" i="5"/>
  <c r="T4" i="5"/>
  <c r="M4" i="5"/>
  <c r="F4" i="5"/>
  <c r="AY20" i="5" l="1"/>
  <c r="BF78" i="5"/>
  <c r="W78" i="5"/>
  <c r="S20" i="5"/>
  <c r="AM20" i="5"/>
  <c r="T77" i="5"/>
  <c r="AY78" i="5"/>
  <c r="I20" i="5"/>
  <c r="AD19" i="5"/>
  <c r="P78" i="5"/>
  <c r="AG78" i="5"/>
  <c r="AM78" i="5"/>
  <c r="M19" i="5"/>
  <c r="E20" i="5"/>
  <c r="AT19" i="5"/>
  <c r="AD77" i="5"/>
  <c r="AP77" i="5"/>
  <c r="BB77" i="5"/>
  <c r="AZ77" i="5"/>
  <c r="AZ19" i="5"/>
  <c r="BB19" i="5"/>
  <c r="Z77" i="5"/>
  <c r="L78" i="5"/>
  <c r="M77" i="5"/>
  <c r="AS78" i="5"/>
  <c r="M66" i="5"/>
  <c r="AJ66" i="5"/>
  <c r="AJ77" i="5" s="1"/>
  <c r="AV66" i="5"/>
  <c r="AV77" i="5" s="1"/>
  <c r="Z19" i="5"/>
  <c r="Z66" i="5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2" i="4"/>
  <c r="AW63" i="4"/>
  <c r="AW64" i="4"/>
  <c r="AW65" i="4"/>
  <c r="AW66" i="4"/>
  <c r="AW67" i="4"/>
  <c r="AW68" i="4"/>
  <c r="AW69" i="4"/>
  <c r="AW70" i="4"/>
  <c r="AW71" i="4"/>
  <c r="AW72" i="4"/>
  <c r="AW73" i="4"/>
  <c r="AW74" i="4"/>
  <c r="AW23" i="4"/>
  <c r="AV4" i="4"/>
  <c r="AU74" i="4"/>
  <c r="AS74" i="4"/>
  <c r="AR74" i="4"/>
  <c r="AT74" i="4" s="1"/>
  <c r="AV73" i="4"/>
  <c r="AT73" i="4"/>
  <c r="AV72" i="4"/>
  <c r="AT72" i="4"/>
  <c r="AV71" i="4"/>
  <c r="AT71" i="4"/>
  <c r="AV70" i="4"/>
  <c r="AT70" i="4"/>
  <c r="AV69" i="4"/>
  <c r="AT69" i="4"/>
  <c r="AV68" i="4"/>
  <c r="AT68" i="4"/>
  <c r="AV67" i="4"/>
  <c r="AT67" i="4"/>
  <c r="AV66" i="4"/>
  <c r="AT66" i="4"/>
  <c r="AV65" i="4"/>
  <c r="AT65" i="4"/>
  <c r="AV64" i="4"/>
  <c r="AT64" i="4"/>
  <c r="AV63" i="4"/>
  <c r="AT63" i="4"/>
  <c r="AV62" i="4"/>
  <c r="AT62" i="4"/>
  <c r="AV61" i="4"/>
  <c r="AT61" i="4"/>
  <c r="AV60" i="4"/>
  <c r="AT60" i="4"/>
  <c r="AV59" i="4"/>
  <c r="AT59" i="4"/>
  <c r="AV58" i="4"/>
  <c r="AT58" i="4"/>
  <c r="AV57" i="4"/>
  <c r="AT57" i="4"/>
  <c r="AV56" i="4"/>
  <c r="AT56" i="4"/>
  <c r="AV55" i="4"/>
  <c r="AT55" i="4"/>
  <c r="AV54" i="4"/>
  <c r="AT54" i="4"/>
  <c r="AV53" i="4"/>
  <c r="AT53" i="4"/>
  <c r="AV52" i="4"/>
  <c r="AT52" i="4"/>
  <c r="AV51" i="4"/>
  <c r="AV50" i="4"/>
  <c r="AT50" i="4"/>
  <c r="AV49" i="4"/>
  <c r="AT49" i="4"/>
  <c r="AV48" i="4"/>
  <c r="AT48" i="4"/>
  <c r="AV47" i="4"/>
  <c r="AT47" i="4"/>
  <c r="AV46" i="4"/>
  <c r="AT46" i="4"/>
  <c r="AV45" i="4"/>
  <c r="AT45" i="4"/>
  <c r="AV44" i="4"/>
  <c r="AT44" i="4"/>
  <c r="AV43" i="4"/>
  <c r="AT43" i="4"/>
  <c r="AV42" i="4"/>
  <c r="AT42" i="4"/>
  <c r="AV41" i="4"/>
  <c r="AT41" i="4"/>
  <c r="AV40" i="4"/>
  <c r="AT40" i="4"/>
  <c r="AV39" i="4"/>
  <c r="AT39" i="4"/>
  <c r="AV38" i="4"/>
  <c r="AT38" i="4"/>
  <c r="AV37" i="4"/>
  <c r="AT37" i="4"/>
  <c r="AV36" i="4"/>
  <c r="AT36" i="4"/>
  <c r="AV35" i="4"/>
  <c r="AT35" i="4"/>
  <c r="AV34" i="4"/>
  <c r="AT34" i="4"/>
  <c r="AV33" i="4"/>
  <c r="AT33" i="4"/>
  <c r="AV32" i="4"/>
  <c r="AT32" i="4"/>
  <c r="AV31" i="4"/>
  <c r="AT31" i="4"/>
  <c r="AV30" i="4"/>
  <c r="AT30" i="4"/>
  <c r="AV29" i="4"/>
  <c r="AT29" i="4"/>
  <c r="AV28" i="4"/>
  <c r="AT28" i="4"/>
  <c r="AV27" i="4"/>
  <c r="AT27" i="4"/>
  <c r="AV26" i="4"/>
  <c r="AT26" i="4"/>
  <c r="AV25" i="4"/>
  <c r="AT25" i="4"/>
  <c r="AV24" i="4"/>
  <c r="AT24" i="4"/>
  <c r="AV23" i="4"/>
  <c r="AT23" i="4"/>
  <c r="AU17" i="4"/>
  <c r="AS17" i="4"/>
  <c r="AR17" i="4"/>
  <c r="AT17" i="4" s="1"/>
  <c r="AV16" i="4"/>
  <c r="AT16" i="4"/>
  <c r="AV15" i="4"/>
  <c r="AT15" i="4"/>
  <c r="AV13" i="4"/>
  <c r="AT13" i="4"/>
  <c r="AV12" i="4"/>
  <c r="AT12" i="4"/>
  <c r="AV11" i="4"/>
  <c r="AT11" i="4"/>
  <c r="AV10" i="4"/>
  <c r="AT10" i="4"/>
  <c r="AV9" i="4"/>
  <c r="AT9" i="4"/>
  <c r="AV8" i="4"/>
  <c r="AT8" i="4"/>
  <c r="AV7" i="4"/>
  <c r="AT7" i="4"/>
  <c r="AV6" i="4"/>
  <c r="AT6" i="4"/>
  <c r="AV5" i="4"/>
  <c r="AT5" i="4"/>
  <c r="AT4" i="4"/>
  <c r="C97" i="4"/>
  <c r="B97" i="4"/>
  <c r="AM75" i="4"/>
  <c r="BB74" i="4"/>
  <c r="BA74" i="4"/>
  <c r="AZ74" i="4"/>
  <c r="AY74" i="4"/>
  <c r="AX74" i="4"/>
  <c r="AO74" i="4"/>
  <c r="AN74" i="4"/>
  <c r="AM74" i="4"/>
  <c r="AL74" i="4"/>
  <c r="AI74" i="4"/>
  <c r="AG74" i="4"/>
  <c r="AG75" i="4" s="1"/>
  <c r="AF74" i="4"/>
  <c r="AH74" i="4" s="1"/>
  <c r="AD74" i="4"/>
  <c r="AC74" i="4"/>
  <c r="AC75" i="4" s="1"/>
  <c r="AB74" i="4"/>
  <c r="Y74" i="4"/>
  <c r="W74" i="4"/>
  <c r="V74" i="4"/>
  <c r="X74" i="4" s="1"/>
  <c r="R74" i="4"/>
  <c r="P74" i="4"/>
  <c r="P75" i="4" s="1"/>
  <c r="O74" i="4"/>
  <c r="K74" i="4"/>
  <c r="I74" i="4"/>
  <c r="I75" i="4" s="1"/>
  <c r="H74" i="4"/>
  <c r="E74" i="4"/>
  <c r="D74" i="4"/>
  <c r="F74" i="4" s="1"/>
  <c r="AP73" i="4"/>
  <c r="AN73" i="4"/>
  <c r="AJ73" i="4"/>
  <c r="AH73" i="4"/>
  <c r="AD73" i="4"/>
  <c r="Z73" i="4"/>
  <c r="X73" i="4"/>
  <c r="T73" i="4"/>
  <c r="M73" i="4"/>
  <c r="F73" i="4"/>
  <c r="AP72" i="4"/>
  <c r="AN72" i="4"/>
  <c r="AJ72" i="4"/>
  <c r="AH72" i="4"/>
  <c r="AD72" i="4"/>
  <c r="Z72" i="4"/>
  <c r="X72" i="4"/>
  <c r="T72" i="4"/>
  <c r="M72" i="4"/>
  <c r="F72" i="4"/>
  <c r="AP71" i="4"/>
  <c r="AN71" i="4"/>
  <c r="AJ71" i="4"/>
  <c r="AH71" i="4"/>
  <c r="AP70" i="4"/>
  <c r="AN70" i="4"/>
  <c r="AJ70" i="4"/>
  <c r="AH70" i="4"/>
  <c r="AD70" i="4"/>
  <c r="Z70" i="4"/>
  <c r="X70" i="4"/>
  <c r="T70" i="4"/>
  <c r="M70" i="4"/>
  <c r="F70" i="4"/>
  <c r="AP69" i="4"/>
  <c r="AN69" i="4"/>
  <c r="AJ69" i="4"/>
  <c r="AH69" i="4"/>
  <c r="AD69" i="4"/>
  <c r="Z69" i="4"/>
  <c r="X69" i="4"/>
  <c r="T69" i="4"/>
  <c r="M69" i="4"/>
  <c r="F69" i="4"/>
  <c r="AP68" i="4"/>
  <c r="AN68" i="4"/>
  <c r="AJ68" i="4"/>
  <c r="AH68" i="4"/>
  <c r="AP67" i="4"/>
  <c r="AN67" i="4"/>
  <c r="AJ67" i="4"/>
  <c r="AH67" i="4"/>
  <c r="AD67" i="4"/>
  <c r="Z67" i="4"/>
  <c r="X67" i="4"/>
  <c r="T67" i="4"/>
  <c r="M67" i="4"/>
  <c r="F67" i="4"/>
  <c r="AP66" i="4"/>
  <c r="AN66" i="4"/>
  <c r="AJ66" i="4"/>
  <c r="AH66" i="4"/>
  <c r="AD66" i="4"/>
  <c r="Z66" i="4"/>
  <c r="X66" i="4"/>
  <c r="T66" i="4"/>
  <c r="M66" i="4"/>
  <c r="F66" i="4"/>
  <c r="AP65" i="4"/>
  <c r="AN65" i="4"/>
  <c r="AJ65" i="4"/>
  <c r="AH65" i="4"/>
  <c r="AD65" i="4"/>
  <c r="Z65" i="4"/>
  <c r="X65" i="4"/>
  <c r="T65" i="4"/>
  <c r="M65" i="4"/>
  <c r="F65" i="4"/>
  <c r="AP64" i="4"/>
  <c r="AN64" i="4"/>
  <c r="AJ64" i="4"/>
  <c r="AH64" i="4"/>
  <c r="AD64" i="4"/>
  <c r="Z64" i="4"/>
  <c r="X64" i="4"/>
  <c r="T64" i="4"/>
  <c r="M64" i="4"/>
  <c r="F64" i="4"/>
  <c r="AN63" i="4"/>
  <c r="AJ63" i="4"/>
  <c r="AH63" i="4"/>
  <c r="AD63" i="4"/>
  <c r="X63" i="4"/>
  <c r="T63" i="4"/>
  <c r="S63" i="4"/>
  <c r="S74" i="4" s="1"/>
  <c r="P63" i="4"/>
  <c r="AP63" i="4" s="1"/>
  <c r="L63" i="4"/>
  <c r="L74" i="4" s="1"/>
  <c r="L75" i="4" s="1"/>
  <c r="AP62" i="4"/>
  <c r="AN62" i="4"/>
  <c r="AJ62" i="4"/>
  <c r="AH62" i="4"/>
  <c r="AD62" i="4"/>
  <c r="Z62" i="4"/>
  <c r="X62" i="4"/>
  <c r="T62" i="4"/>
  <c r="M62" i="4"/>
  <c r="F62" i="4"/>
  <c r="AP61" i="4"/>
  <c r="AN61" i="4"/>
  <c r="AJ61" i="4"/>
  <c r="AH61" i="4"/>
  <c r="AP60" i="4"/>
  <c r="AN60" i="4"/>
  <c r="AJ60" i="4"/>
  <c r="AH60" i="4"/>
  <c r="AD60" i="4"/>
  <c r="Z60" i="4"/>
  <c r="X60" i="4"/>
  <c r="T60" i="4"/>
  <c r="M60" i="4"/>
  <c r="F60" i="4"/>
  <c r="AP59" i="4"/>
  <c r="AN59" i="4"/>
  <c r="AJ59" i="4"/>
  <c r="AH59" i="4"/>
  <c r="AD59" i="4"/>
  <c r="Z59" i="4"/>
  <c r="X59" i="4"/>
  <c r="T59" i="4"/>
  <c r="M59" i="4"/>
  <c r="F59" i="4"/>
  <c r="AP58" i="4"/>
  <c r="AN58" i="4"/>
  <c r="AJ58" i="4"/>
  <c r="AH58" i="4"/>
  <c r="AD58" i="4"/>
  <c r="Z58" i="4"/>
  <c r="X58" i="4"/>
  <c r="T58" i="4"/>
  <c r="M58" i="4"/>
  <c r="F58" i="4"/>
  <c r="AP57" i="4"/>
  <c r="AN57" i="4"/>
  <c r="AJ57" i="4"/>
  <c r="AH57" i="4"/>
  <c r="AD57" i="4"/>
  <c r="Z57" i="4"/>
  <c r="X57" i="4"/>
  <c r="T57" i="4"/>
  <c r="M57" i="4"/>
  <c r="F57" i="4"/>
  <c r="AP56" i="4"/>
  <c r="AN56" i="4"/>
  <c r="AJ56" i="4"/>
  <c r="AH56" i="4"/>
  <c r="AD56" i="4"/>
  <c r="Z56" i="4"/>
  <c r="X56" i="4"/>
  <c r="T56" i="4"/>
  <c r="M56" i="4"/>
  <c r="F56" i="4"/>
  <c r="AP55" i="4"/>
  <c r="AN55" i="4"/>
  <c r="AJ55" i="4"/>
  <c r="AP54" i="4"/>
  <c r="AN54" i="4"/>
  <c r="AJ54" i="4"/>
  <c r="AH54" i="4"/>
  <c r="AD54" i="4"/>
  <c r="Z54" i="4"/>
  <c r="X54" i="4"/>
  <c r="T54" i="4"/>
  <c r="M54" i="4"/>
  <c r="F54" i="4"/>
  <c r="AP53" i="4"/>
  <c r="AN53" i="4"/>
  <c r="AJ53" i="4"/>
  <c r="AH53" i="4"/>
  <c r="AD53" i="4"/>
  <c r="Z53" i="4"/>
  <c r="X53" i="4"/>
  <c r="T53" i="4"/>
  <c r="M53" i="4"/>
  <c r="F53" i="4"/>
  <c r="AP52" i="4"/>
  <c r="AN52" i="4"/>
  <c r="AJ52" i="4"/>
  <c r="AH52" i="4"/>
  <c r="AD52" i="4"/>
  <c r="Z52" i="4"/>
  <c r="X52" i="4"/>
  <c r="T52" i="4"/>
  <c r="M52" i="4"/>
  <c r="F52" i="4"/>
  <c r="AP51" i="4"/>
  <c r="AP50" i="4"/>
  <c r="AN50" i="4"/>
  <c r="AJ50" i="4"/>
  <c r="AH50" i="4"/>
  <c r="AD50" i="4"/>
  <c r="Z50" i="4"/>
  <c r="X50" i="4"/>
  <c r="T50" i="4"/>
  <c r="M50" i="4"/>
  <c r="F50" i="4"/>
  <c r="AP49" i="4"/>
  <c r="AN49" i="4"/>
  <c r="AJ49" i="4"/>
  <c r="AH49" i="4"/>
  <c r="AD49" i="4"/>
  <c r="Z49" i="4"/>
  <c r="X49" i="4"/>
  <c r="AP48" i="4"/>
  <c r="AN48" i="4"/>
  <c r="AJ48" i="4"/>
  <c r="AH48" i="4"/>
  <c r="AD48" i="4"/>
  <c r="Z48" i="4"/>
  <c r="X48" i="4"/>
  <c r="T48" i="4"/>
  <c r="M48" i="4"/>
  <c r="F48" i="4"/>
  <c r="AP47" i="4"/>
  <c r="AN47" i="4"/>
  <c r="AJ47" i="4"/>
  <c r="AH47" i="4"/>
  <c r="AD47" i="4"/>
  <c r="Z47" i="4"/>
  <c r="X47" i="4"/>
  <c r="T47" i="4"/>
  <c r="M47" i="4"/>
  <c r="F47" i="4"/>
  <c r="AP46" i="4"/>
  <c r="AN46" i="4"/>
  <c r="AJ46" i="4"/>
  <c r="AH46" i="4"/>
  <c r="AD46" i="4"/>
  <c r="Z46" i="4"/>
  <c r="X46" i="4"/>
  <c r="T46" i="4"/>
  <c r="M46" i="4"/>
  <c r="F46" i="4"/>
  <c r="AP45" i="4"/>
  <c r="AN45" i="4"/>
  <c r="AJ45" i="4"/>
  <c r="AH45" i="4"/>
  <c r="AD45" i="4"/>
  <c r="Z45" i="4"/>
  <c r="X45" i="4"/>
  <c r="T45" i="4"/>
  <c r="M45" i="4"/>
  <c r="F45" i="4"/>
  <c r="AP44" i="4"/>
  <c r="AN44" i="4"/>
  <c r="AJ44" i="4"/>
  <c r="AH44" i="4"/>
  <c r="AD44" i="4"/>
  <c r="Z44" i="4"/>
  <c r="X44" i="4"/>
  <c r="T44" i="4"/>
  <c r="M44" i="4"/>
  <c r="F44" i="4"/>
  <c r="AP43" i="4"/>
  <c r="AN43" i="4"/>
  <c r="AJ43" i="4"/>
  <c r="AH43" i="4"/>
  <c r="AD43" i="4"/>
  <c r="Z43" i="4"/>
  <c r="X43" i="4"/>
  <c r="T43" i="4"/>
  <c r="M43" i="4"/>
  <c r="F43" i="4"/>
  <c r="AP42" i="4"/>
  <c r="AN42" i="4"/>
  <c r="AJ42" i="4"/>
  <c r="AH42" i="4"/>
  <c r="AD42" i="4"/>
  <c r="Z42" i="4"/>
  <c r="X42" i="4"/>
  <c r="T42" i="4"/>
  <c r="M42" i="4"/>
  <c r="F42" i="4"/>
  <c r="AP41" i="4"/>
  <c r="AN41" i="4"/>
  <c r="AJ41" i="4"/>
  <c r="AH41" i="4"/>
  <c r="AD41" i="4"/>
  <c r="Z41" i="4"/>
  <c r="X41" i="4"/>
  <c r="T41" i="4"/>
  <c r="M41" i="4"/>
  <c r="F41" i="4"/>
  <c r="AP40" i="4"/>
  <c r="AN40" i="4"/>
  <c r="AJ40" i="4"/>
  <c r="AH40" i="4"/>
  <c r="AD40" i="4"/>
  <c r="Z40" i="4"/>
  <c r="X40" i="4"/>
  <c r="T40" i="4"/>
  <c r="M40" i="4"/>
  <c r="F40" i="4"/>
  <c r="AP39" i="4"/>
  <c r="AN39" i="4"/>
  <c r="AJ39" i="4"/>
  <c r="AH39" i="4"/>
  <c r="AD39" i="4"/>
  <c r="Z39" i="4"/>
  <c r="X39" i="4"/>
  <c r="T39" i="4"/>
  <c r="M39" i="4"/>
  <c r="F39" i="4"/>
  <c r="AP38" i="4"/>
  <c r="AN38" i="4"/>
  <c r="AJ38" i="4"/>
  <c r="AH38" i="4"/>
  <c r="AD38" i="4"/>
  <c r="Z38" i="4"/>
  <c r="X38" i="4"/>
  <c r="AP37" i="4"/>
  <c r="AN37" i="4"/>
  <c r="AJ37" i="4"/>
  <c r="AH37" i="4"/>
  <c r="AD37" i="4"/>
  <c r="Z37" i="4"/>
  <c r="X37" i="4"/>
  <c r="T37" i="4"/>
  <c r="M37" i="4"/>
  <c r="F37" i="4"/>
  <c r="AP36" i="4"/>
  <c r="AN36" i="4"/>
  <c r="AJ36" i="4"/>
  <c r="AP35" i="4"/>
  <c r="AN35" i="4"/>
  <c r="AJ35" i="4"/>
  <c r="AH35" i="4"/>
  <c r="AD35" i="4"/>
  <c r="Z35" i="4"/>
  <c r="X35" i="4"/>
  <c r="AP34" i="4"/>
  <c r="AN34" i="4"/>
  <c r="AJ34" i="4"/>
  <c r="AH34" i="4"/>
  <c r="AD34" i="4"/>
  <c r="Z34" i="4"/>
  <c r="X34" i="4"/>
  <c r="T34" i="4"/>
  <c r="M34" i="4"/>
  <c r="F34" i="4"/>
  <c r="AP33" i="4"/>
  <c r="AN33" i="4"/>
  <c r="AJ33" i="4"/>
  <c r="AH33" i="4"/>
  <c r="AD33" i="4"/>
  <c r="Z33" i="4"/>
  <c r="X33" i="4"/>
  <c r="T33" i="4"/>
  <c r="M33" i="4"/>
  <c r="F33" i="4"/>
  <c r="AP32" i="4"/>
  <c r="AN32" i="4"/>
  <c r="AJ32" i="4"/>
  <c r="AH32" i="4"/>
  <c r="AD32" i="4"/>
  <c r="Z32" i="4"/>
  <c r="X32" i="4"/>
  <c r="T32" i="4"/>
  <c r="M32" i="4"/>
  <c r="F32" i="4"/>
  <c r="AP31" i="4"/>
  <c r="AN31" i="4"/>
  <c r="AJ31" i="4"/>
  <c r="AH31" i="4"/>
  <c r="AD31" i="4"/>
  <c r="Z31" i="4"/>
  <c r="X31" i="4"/>
  <c r="T31" i="4"/>
  <c r="M31" i="4"/>
  <c r="F31" i="4"/>
  <c r="AP30" i="4"/>
  <c r="AN30" i="4"/>
  <c r="AJ30" i="4"/>
  <c r="AH30" i="4"/>
  <c r="AD30" i="4"/>
  <c r="Z30" i="4"/>
  <c r="X30" i="4"/>
  <c r="T30" i="4"/>
  <c r="M30" i="4"/>
  <c r="F30" i="4"/>
  <c r="AP29" i="4"/>
  <c r="AN29" i="4"/>
  <c r="AJ29" i="4"/>
  <c r="AH29" i="4"/>
  <c r="AD29" i="4"/>
  <c r="Z29" i="4"/>
  <c r="X29" i="4"/>
  <c r="T29" i="4"/>
  <c r="M29" i="4"/>
  <c r="F29" i="4"/>
  <c r="AP28" i="4"/>
  <c r="AN28" i="4"/>
  <c r="AJ28" i="4"/>
  <c r="AH28" i="4"/>
  <c r="AD28" i="4"/>
  <c r="Z28" i="4"/>
  <c r="X28" i="4"/>
  <c r="T28" i="4"/>
  <c r="M28" i="4"/>
  <c r="F28" i="4"/>
  <c r="AP27" i="4"/>
  <c r="AN27" i="4"/>
  <c r="AJ27" i="4"/>
  <c r="AH27" i="4"/>
  <c r="AD27" i="4"/>
  <c r="Z27" i="4"/>
  <c r="X27" i="4"/>
  <c r="T27" i="4"/>
  <c r="M27" i="4"/>
  <c r="F27" i="4"/>
  <c r="AP26" i="4"/>
  <c r="AN26" i="4"/>
  <c r="AJ26" i="4"/>
  <c r="AH26" i="4"/>
  <c r="AD26" i="4"/>
  <c r="Z26" i="4"/>
  <c r="X26" i="4"/>
  <c r="T26" i="4"/>
  <c r="M26" i="4"/>
  <c r="F26" i="4"/>
  <c r="AP25" i="4"/>
  <c r="AN25" i="4"/>
  <c r="AJ25" i="4"/>
  <c r="AH25" i="4"/>
  <c r="AD25" i="4"/>
  <c r="Z25" i="4"/>
  <c r="X25" i="4"/>
  <c r="T25" i="4"/>
  <c r="M25" i="4"/>
  <c r="F25" i="4"/>
  <c r="AP24" i="4"/>
  <c r="AN24" i="4"/>
  <c r="AJ24" i="4"/>
  <c r="AH24" i="4"/>
  <c r="AD24" i="4"/>
  <c r="Z24" i="4"/>
  <c r="X24" i="4"/>
  <c r="T24" i="4"/>
  <c r="M24" i="4"/>
  <c r="F24" i="4"/>
  <c r="AP23" i="4"/>
  <c r="AP74" i="4" s="1"/>
  <c r="AN23" i="4"/>
  <c r="AJ23" i="4"/>
  <c r="AJ74" i="4" s="1"/>
  <c r="AH23" i="4"/>
  <c r="AD23" i="4"/>
  <c r="Z23" i="4"/>
  <c r="X23" i="4"/>
  <c r="T23" i="4"/>
  <c r="M23" i="4"/>
  <c r="F23" i="4"/>
  <c r="P18" i="4"/>
  <c r="E18" i="4"/>
  <c r="AP17" i="4"/>
  <c r="AO17" i="4"/>
  <c r="AM17" i="4"/>
  <c r="AM18" i="4" s="1"/>
  <c r="AL17" i="4"/>
  <c r="AN17" i="4" s="1"/>
  <c r="AI17" i="4"/>
  <c r="AG17" i="4"/>
  <c r="AG18" i="4" s="1"/>
  <c r="AF17" i="4"/>
  <c r="AC17" i="4"/>
  <c r="AC18" i="4" s="1"/>
  <c r="AB17" i="4"/>
  <c r="AD17" i="4" s="1"/>
  <c r="Y17" i="4"/>
  <c r="W17" i="4"/>
  <c r="Z17" i="4" s="1"/>
  <c r="V17" i="4"/>
  <c r="S17" i="4"/>
  <c r="S18" i="4" s="1"/>
  <c r="R17" i="4"/>
  <c r="T17" i="4" s="1"/>
  <c r="P17" i="4"/>
  <c r="O17" i="4"/>
  <c r="L17" i="4"/>
  <c r="L18" i="4" s="1"/>
  <c r="K17" i="4"/>
  <c r="I17" i="4"/>
  <c r="I18" i="4" s="1"/>
  <c r="H17" i="4"/>
  <c r="F17" i="4"/>
  <c r="E17" i="4"/>
  <c r="D17" i="4"/>
  <c r="AP16" i="4"/>
  <c r="AN16" i="4"/>
  <c r="AJ16" i="4"/>
  <c r="AH16" i="4"/>
  <c r="AD16" i="4"/>
  <c r="Z16" i="4"/>
  <c r="X16" i="4"/>
  <c r="T16" i="4"/>
  <c r="M16" i="4"/>
  <c r="F16" i="4"/>
  <c r="AP15" i="4"/>
  <c r="AN15" i="4"/>
  <c r="AJ15" i="4"/>
  <c r="AH15" i="4"/>
  <c r="AD15" i="4"/>
  <c r="Z15" i="4"/>
  <c r="X15" i="4"/>
  <c r="T15" i="4"/>
  <c r="M15" i="4"/>
  <c r="F15" i="4"/>
  <c r="AP13" i="4"/>
  <c r="AN13" i="4"/>
  <c r="AJ13" i="4"/>
  <c r="AH13" i="4"/>
  <c r="AD13" i="4"/>
  <c r="Z13" i="4"/>
  <c r="X13" i="4"/>
  <c r="T13" i="4"/>
  <c r="M13" i="4"/>
  <c r="F13" i="4"/>
  <c r="AP12" i="4"/>
  <c r="AN12" i="4"/>
  <c r="AJ12" i="4"/>
  <c r="AH12" i="4"/>
  <c r="AD12" i="4"/>
  <c r="Z12" i="4"/>
  <c r="X12" i="4"/>
  <c r="T12" i="4"/>
  <c r="M12" i="4"/>
  <c r="F12" i="4"/>
  <c r="AP11" i="4"/>
  <c r="AN11" i="4"/>
  <c r="AJ11" i="4"/>
  <c r="AH11" i="4"/>
  <c r="AD11" i="4"/>
  <c r="Z11" i="4"/>
  <c r="X11" i="4"/>
  <c r="T11" i="4"/>
  <c r="M11" i="4"/>
  <c r="F11" i="4"/>
  <c r="AP10" i="4"/>
  <c r="AN10" i="4"/>
  <c r="AJ10" i="4"/>
  <c r="AH10" i="4"/>
  <c r="AD10" i="4"/>
  <c r="Z10" i="4"/>
  <c r="X10" i="4"/>
  <c r="T10" i="4"/>
  <c r="M10" i="4"/>
  <c r="F10" i="4"/>
  <c r="AP9" i="4"/>
  <c r="AN9" i="4"/>
  <c r="AJ9" i="4"/>
  <c r="AH9" i="4"/>
  <c r="AD9" i="4"/>
  <c r="Z9" i="4"/>
  <c r="X9" i="4"/>
  <c r="T9" i="4"/>
  <c r="M9" i="4"/>
  <c r="F9" i="4"/>
  <c r="AP8" i="4"/>
  <c r="AN8" i="4"/>
  <c r="AJ8" i="4"/>
  <c r="AH8" i="4"/>
  <c r="AD8" i="4"/>
  <c r="Z8" i="4"/>
  <c r="X8" i="4"/>
  <c r="T8" i="4"/>
  <c r="M8" i="4"/>
  <c r="F8" i="4"/>
  <c r="AP7" i="4"/>
  <c r="AN7" i="4"/>
  <c r="AJ7" i="4"/>
  <c r="AH7" i="4"/>
  <c r="AD7" i="4"/>
  <c r="Z7" i="4"/>
  <c r="X7" i="4"/>
  <c r="T7" i="4"/>
  <c r="M7" i="4"/>
  <c r="F7" i="4"/>
  <c r="AP6" i="4"/>
  <c r="AN6" i="4"/>
  <c r="AJ6" i="4"/>
  <c r="AH6" i="4"/>
  <c r="AD6" i="4"/>
  <c r="Z6" i="4"/>
  <c r="X6" i="4"/>
  <c r="T6" i="4"/>
  <c r="M6" i="4"/>
  <c r="F6" i="4"/>
  <c r="AP5" i="4"/>
  <c r="AN5" i="4"/>
  <c r="AJ5" i="4"/>
  <c r="AH5" i="4"/>
  <c r="AD5" i="4"/>
  <c r="Z5" i="4"/>
  <c r="X5" i="4"/>
  <c r="T5" i="4"/>
  <c r="M5" i="4"/>
  <c r="F5" i="4"/>
  <c r="AP4" i="4"/>
  <c r="AN4" i="4"/>
  <c r="AJ4" i="4"/>
  <c r="AJ17" i="4" s="1"/>
  <c r="AH4" i="4"/>
  <c r="AD4" i="4"/>
  <c r="Z4" i="4"/>
  <c r="X4" i="4"/>
  <c r="T4" i="4"/>
  <c r="M4" i="4"/>
  <c r="F4" i="4"/>
  <c r="AS18" i="4" l="1"/>
  <c r="AV17" i="4"/>
  <c r="AY75" i="4"/>
  <c r="AS75" i="4"/>
  <c r="AV74" i="4"/>
  <c r="S75" i="4"/>
  <c r="T74" i="4"/>
  <c r="M74" i="4"/>
  <c r="E75" i="4"/>
  <c r="M17" i="4"/>
  <c r="X17" i="4"/>
  <c r="AH17" i="4"/>
  <c r="M63" i="4"/>
  <c r="W75" i="4"/>
  <c r="W18" i="4"/>
  <c r="Z63" i="4"/>
  <c r="Z74" i="4"/>
  <c r="AP51" i="2"/>
  <c r="AM75" i="2"/>
  <c r="C97" i="2"/>
  <c r="B97" i="2"/>
  <c r="AN24" i="2" l="1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P23" i="2"/>
  <c r="AO74" i="2"/>
  <c r="AM74" i="2"/>
  <c r="AL74" i="2"/>
  <c r="AN74" i="2" s="1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74" i="2"/>
  <c r="AN23" i="2"/>
  <c r="AP4" i="2" l="1"/>
  <c r="AO17" i="2"/>
  <c r="AM17" i="2"/>
  <c r="AL17" i="2"/>
  <c r="AN17" i="2" s="1"/>
  <c r="AP16" i="2"/>
  <c r="AN16" i="2"/>
  <c r="AP15" i="2"/>
  <c r="AN15" i="2"/>
  <c r="AP13" i="2"/>
  <c r="AN13" i="2"/>
  <c r="AP12" i="2"/>
  <c r="AN12" i="2"/>
  <c r="AP11" i="2"/>
  <c r="AN11" i="2"/>
  <c r="AP10" i="2"/>
  <c r="AN10" i="2"/>
  <c r="AP9" i="2"/>
  <c r="AN9" i="2"/>
  <c r="AP8" i="2"/>
  <c r="AN8" i="2"/>
  <c r="AP7" i="2"/>
  <c r="AN7" i="2"/>
  <c r="AP6" i="2"/>
  <c r="AN6" i="2"/>
  <c r="AP5" i="2"/>
  <c r="AP17" i="2" s="1"/>
  <c r="AN5" i="2"/>
  <c r="AN4" i="2"/>
  <c r="AM18" i="2" l="1"/>
  <c r="AJ4" i="2"/>
  <c r="AI17" i="2"/>
  <c r="AG17" i="2"/>
  <c r="AG18" i="2" s="1"/>
  <c r="AF17" i="2"/>
  <c r="AC17" i="2"/>
  <c r="AB17" i="2"/>
  <c r="Y17" i="2"/>
  <c r="W17" i="2"/>
  <c r="V17" i="2"/>
  <c r="S17" i="2"/>
  <c r="S18" i="2" s="1"/>
  <c r="R17" i="2"/>
  <c r="T17" i="2" s="1"/>
  <c r="P17" i="2"/>
  <c r="O17" i="2"/>
  <c r="L17" i="2"/>
  <c r="L18" i="2" s="1"/>
  <c r="K17" i="2"/>
  <c r="I17" i="2"/>
  <c r="H17" i="2"/>
  <c r="E17" i="2"/>
  <c r="D17" i="2"/>
  <c r="F17" i="2" s="1"/>
  <c r="AJ16" i="2"/>
  <c r="AH16" i="2"/>
  <c r="AD16" i="2"/>
  <c r="Z16" i="2"/>
  <c r="X16" i="2"/>
  <c r="T16" i="2"/>
  <c r="M16" i="2"/>
  <c r="F16" i="2"/>
  <c r="AJ15" i="2"/>
  <c r="AH15" i="2"/>
  <c r="AD15" i="2"/>
  <c r="Z15" i="2"/>
  <c r="X15" i="2"/>
  <c r="T15" i="2"/>
  <c r="M15" i="2"/>
  <c r="F15" i="2"/>
  <c r="AJ13" i="2"/>
  <c r="AH13" i="2"/>
  <c r="AD13" i="2"/>
  <c r="Z13" i="2"/>
  <c r="X13" i="2"/>
  <c r="T13" i="2"/>
  <c r="M13" i="2"/>
  <c r="F13" i="2"/>
  <c r="AJ12" i="2"/>
  <c r="AH12" i="2"/>
  <c r="AD12" i="2"/>
  <c r="Z12" i="2"/>
  <c r="X12" i="2"/>
  <c r="T12" i="2"/>
  <c r="M12" i="2"/>
  <c r="F12" i="2"/>
  <c r="AJ11" i="2"/>
  <c r="AH11" i="2"/>
  <c r="AD11" i="2"/>
  <c r="Z11" i="2"/>
  <c r="X11" i="2"/>
  <c r="T11" i="2"/>
  <c r="M11" i="2"/>
  <c r="F11" i="2"/>
  <c r="AJ10" i="2"/>
  <c r="AH10" i="2"/>
  <c r="AD10" i="2"/>
  <c r="Z10" i="2"/>
  <c r="X10" i="2"/>
  <c r="T10" i="2"/>
  <c r="M10" i="2"/>
  <c r="F10" i="2"/>
  <c r="AJ9" i="2"/>
  <c r="AH9" i="2"/>
  <c r="AD9" i="2"/>
  <c r="Z9" i="2"/>
  <c r="X9" i="2"/>
  <c r="T9" i="2"/>
  <c r="M9" i="2"/>
  <c r="F9" i="2"/>
  <c r="AJ8" i="2"/>
  <c r="AH8" i="2"/>
  <c r="AD8" i="2"/>
  <c r="Z8" i="2"/>
  <c r="X8" i="2"/>
  <c r="T8" i="2"/>
  <c r="M8" i="2"/>
  <c r="F8" i="2"/>
  <c r="AJ7" i="2"/>
  <c r="AH7" i="2"/>
  <c r="AD7" i="2"/>
  <c r="Z7" i="2"/>
  <c r="X7" i="2"/>
  <c r="T7" i="2"/>
  <c r="M7" i="2"/>
  <c r="F7" i="2"/>
  <c r="AJ6" i="2"/>
  <c r="AH6" i="2"/>
  <c r="AD6" i="2"/>
  <c r="Z6" i="2"/>
  <c r="X6" i="2"/>
  <c r="T6" i="2"/>
  <c r="M6" i="2"/>
  <c r="F6" i="2"/>
  <c r="AJ5" i="2"/>
  <c r="AH5" i="2"/>
  <c r="AD5" i="2"/>
  <c r="Z5" i="2"/>
  <c r="X5" i="2"/>
  <c r="T5" i="2"/>
  <c r="M5" i="2"/>
  <c r="F5" i="2"/>
  <c r="AH4" i="2"/>
  <c r="AD4" i="2"/>
  <c r="Z4" i="2"/>
  <c r="X4" i="2"/>
  <c r="T4" i="2"/>
  <c r="M4" i="2"/>
  <c r="F4" i="2"/>
  <c r="AC18" i="2" l="1"/>
  <c r="X17" i="2"/>
  <c r="AJ17" i="2"/>
  <c r="I18" i="2"/>
  <c r="P18" i="2"/>
  <c r="M17" i="2"/>
  <c r="W18" i="2"/>
  <c r="AD17" i="2"/>
  <c r="AH17" i="2"/>
  <c r="E18" i="2"/>
  <c r="Z17" i="2"/>
  <c r="AS74" i="2" l="1"/>
  <c r="AR74" i="2"/>
  <c r="AS75" i="2" l="1"/>
  <c r="AT74" i="2"/>
  <c r="AB74" i="2"/>
  <c r="AJ47" i="2" l="1"/>
  <c r="AJ48" i="2"/>
  <c r="AJ49" i="2"/>
  <c r="AJ50" i="2"/>
  <c r="AJ52" i="2"/>
  <c r="AJ53" i="2"/>
  <c r="AJ54" i="2"/>
  <c r="AJ55" i="2"/>
  <c r="AJ56" i="2"/>
  <c r="AJ57" i="2"/>
  <c r="AJ58" i="2"/>
  <c r="AJ59" i="2"/>
  <c r="AJ60" i="2"/>
  <c r="AJ61" i="2"/>
  <c r="AJ62" i="2"/>
  <c r="AJ64" i="2"/>
  <c r="AJ65" i="2"/>
  <c r="AJ66" i="2"/>
  <c r="AJ67" i="2"/>
  <c r="AJ68" i="2"/>
  <c r="AJ69" i="2"/>
  <c r="AJ70" i="2"/>
  <c r="AJ71" i="2"/>
  <c r="AJ72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J73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I74" i="2"/>
  <c r="AG74" i="2"/>
  <c r="AF74" i="2"/>
  <c r="AH73" i="2"/>
  <c r="AH60" i="2"/>
  <c r="AH59" i="2"/>
  <c r="AH58" i="2"/>
  <c r="AH57" i="2"/>
  <c r="AH56" i="2"/>
  <c r="AH54" i="2"/>
  <c r="AH53" i="2"/>
  <c r="AH52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74" i="2" l="1"/>
  <c r="AG75" i="2"/>
  <c r="AV74" i="2"/>
  <c r="AU74" i="2"/>
  <c r="AC74" i="2" l="1"/>
  <c r="AD73" i="2"/>
  <c r="AD72" i="2"/>
  <c r="AD70" i="2"/>
  <c r="AD69" i="2"/>
  <c r="AD67" i="2"/>
  <c r="AD66" i="2"/>
  <c r="AD65" i="2"/>
  <c r="AD64" i="2"/>
  <c r="AD63" i="2"/>
  <c r="AD62" i="2"/>
  <c r="AD60" i="2"/>
  <c r="AD59" i="2"/>
  <c r="AD58" i="2"/>
  <c r="AD57" i="2"/>
  <c r="AD56" i="2"/>
  <c r="AD54" i="2"/>
  <c r="AD53" i="2"/>
  <c r="AD52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74" i="2" l="1"/>
  <c r="AC75" i="2"/>
  <c r="X35" i="2"/>
  <c r="Z35" i="2"/>
  <c r="X49" i="2"/>
  <c r="Z49" i="2"/>
  <c r="Z24" i="2"/>
  <c r="Z25" i="2"/>
  <c r="Z26" i="2"/>
  <c r="Z27" i="2"/>
  <c r="Z28" i="2"/>
  <c r="Z29" i="2"/>
  <c r="Z30" i="2"/>
  <c r="Z31" i="2"/>
  <c r="Z32" i="2"/>
  <c r="Z33" i="2"/>
  <c r="Z34" i="2"/>
  <c r="Z37" i="2"/>
  <c r="Z38" i="2"/>
  <c r="Z39" i="2"/>
  <c r="Z40" i="2"/>
  <c r="Z41" i="2"/>
  <c r="Z42" i="2"/>
  <c r="Z43" i="2"/>
  <c r="Z44" i="2"/>
  <c r="Z45" i="2"/>
  <c r="Z46" i="2"/>
  <c r="Z47" i="2"/>
  <c r="Z48" i="2"/>
  <c r="Z50" i="2"/>
  <c r="Z52" i="2"/>
  <c r="Z53" i="2"/>
  <c r="Z54" i="2"/>
  <c r="Z56" i="2"/>
  <c r="Z57" i="2"/>
  <c r="Z58" i="2"/>
  <c r="Z59" i="2"/>
  <c r="Z60" i="2"/>
  <c r="Z62" i="2"/>
  <c r="Z64" i="2"/>
  <c r="Z65" i="2"/>
  <c r="Z66" i="2"/>
  <c r="Z67" i="2"/>
  <c r="Z69" i="2"/>
  <c r="Z70" i="2"/>
  <c r="Z72" i="2"/>
  <c r="Z73" i="2"/>
  <c r="Z23" i="2"/>
  <c r="Y74" i="2"/>
  <c r="X25" i="2" l="1"/>
  <c r="X26" i="2"/>
  <c r="X27" i="2"/>
  <c r="X28" i="2"/>
  <c r="X29" i="2"/>
  <c r="X30" i="2"/>
  <c r="X31" i="2"/>
  <c r="X32" i="2"/>
  <c r="X33" i="2"/>
  <c r="X34" i="2"/>
  <c r="X37" i="2"/>
  <c r="X38" i="2"/>
  <c r="X39" i="2"/>
  <c r="X40" i="2"/>
  <c r="X41" i="2"/>
  <c r="X42" i="2"/>
  <c r="X43" i="2"/>
  <c r="X44" i="2"/>
  <c r="X45" i="2"/>
  <c r="X46" i="2"/>
  <c r="X47" i="2"/>
  <c r="X48" i="2"/>
  <c r="X50" i="2"/>
  <c r="X52" i="2"/>
  <c r="X53" i="2"/>
  <c r="X54" i="2"/>
  <c r="X56" i="2"/>
  <c r="X57" i="2"/>
  <c r="X58" i="2"/>
  <c r="X59" i="2"/>
  <c r="X60" i="2"/>
  <c r="X62" i="2"/>
  <c r="X63" i="2"/>
  <c r="S63" i="2"/>
  <c r="P63" i="2"/>
  <c r="AJ63" i="2" s="1"/>
  <c r="L63" i="2"/>
  <c r="Z63" i="2" l="1"/>
  <c r="AJ74" i="2" s="1"/>
  <c r="W74" i="2"/>
  <c r="V74" i="2"/>
  <c r="X73" i="2"/>
  <c r="X72" i="2"/>
  <c r="X70" i="2"/>
  <c r="X69" i="2"/>
  <c r="X67" i="2"/>
  <c r="X66" i="2"/>
  <c r="X65" i="2"/>
  <c r="X64" i="2"/>
  <c r="X24" i="2"/>
  <c r="X23" i="2"/>
  <c r="S74" i="2"/>
  <c r="R74" i="2"/>
  <c r="P74" i="2"/>
  <c r="O74" i="2"/>
  <c r="L74" i="2"/>
  <c r="K74" i="2"/>
  <c r="I74" i="2"/>
  <c r="H74" i="2"/>
  <c r="E74" i="2"/>
  <c r="D74" i="2"/>
  <c r="T39" i="2"/>
  <c r="M39" i="2"/>
  <c r="F39" i="2"/>
  <c r="T66" i="2"/>
  <c r="M66" i="2"/>
  <c r="F66" i="2"/>
  <c r="T32" i="2"/>
  <c r="M32" i="2"/>
  <c r="F32" i="2"/>
  <c r="T24" i="2"/>
  <c r="M24" i="2"/>
  <c r="F24" i="2"/>
  <c r="T73" i="2"/>
  <c r="M73" i="2"/>
  <c r="F73" i="2"/>
  <c r="T56" i="2"/>
  <c r="M56" i="2"/>
  <c r="F56" i="2"/>
  <c r="T50" i="2"/>
  <c r="M50" i="2"/>
  <c r="F50" i="2"/>
  <c r="T40" i="2"/>
  <c r="M40" i="2"/>
  <c r="F40" i="2"/>
  <c r="T29" i="2"/>
  <c r="M29" i="2"/>
  <c r="F29" i="2"/>
  <c r="T28" i="2"/>
  <c r="M28" i="2"/>
  <c r="F28" i="2"/>
  <c r="T26" i="2"/>
  <c r="M26" i="2"/>
  <c r="F26" i="2"/>
  <c r="T25" i="2"/>
  <c r="M25" i="2"/>
  <c r="F25" i="2"/>
  <c r="T60" i="2"/>
  <c r="M60" i="2"/>
  <c r="F60" i="2"/>
  <c r="T52" i="2"/>
  <c r="M52" i="2"/>
  <c r="F52" i="2"/>
  <c r="T47" i="2"/>
  <c r="M47" i="2"/>
  <c r="F47" i="2"/>
  <c r="T45" i="2"/>
  <c r="M45" i="2"/>
  <c r="F45" i="2"/>
  <c r="T63" i="2"/>
  <c r="M63" i="2"/>
  <c r="T43" i="2"/>
  <c r="M43" i="2"/>
  <c r="F43" i="2"/>
  <c r="T41" i="2"/>
  <c r="M41" i="2"/>
  <c r="F41" i="2"/>
  <c r="T37" i="2"/>
  <c r="M37" i="2"/>
  <c r="F37" i="2"/>
  <c r="T57" i="2"/>
  <c r="M57" i="2"/>
  <c r="F57" i="2"/>
  <c r="T34" i="2"/>
  <c r="M34" i="2"/>
  <c r="F34" i="2"/>
  <c r="T44" i="2"/>
  <c r="M44" i="2"/>
  <c r="F44" i="2"/>
  <c r="T59" i="2"/>
  <c r="M59" i="2"/>
  <c r="F59" i="2"/>
  <c r="T46" i="2"/>
  <c r="M46" i="2"/>
  <c r="F46" i="2"/>
  <c r="T23" i="2"/>
  <c r="M23" i="2"/>
  <c r="F23" i="2"/>
  <c r="T54" i="2"/>
  <c r="M54" i="2"/>
  <c r="F54" i="2"/>
  <c r="T30" i="2"/>
  <c r="M30" i="2"/>
  <c r="F30" i="2"/>
  <c r="T72" i="2"/>
  <c r="M72" i="2"/>
  <c r="F72" i="2"/>
  <c r="T70" i="2"/>
  <c r="M70" i="2"/>
  <c r="F70" i="2"/>
  <c r="T69" i="2"/>
  <c r="M69" i="2"/>
  <c r="F69" i="2"/>
  <c r="T67" i="2"/>
  <c r="M67" i="2"/>
  <c r="F67" i="2"/>
  <c r="T65" i="2"/>
  <c r="M65" i="2"/>
  <c r="F65" i="2"/>
  <c r="T64" i="2"/>
  <c r="M64" i="2"/>
  <c r="F64" i="2"/>
  <c r="T62" i="2"/>
  <c r="M62" i="2"/>
  <c r="F62" i="2"/>
  <c r="T58" i="2"/>
  <c r="M58" i="2"/>
  <c r="F58" i="2"/>
  <c r="T53" i="2"/>
  <c r="M53" i="2"/>
  <c r="F53" i="2"/>
  <c r="T48" i="2"/>
  <c r="M48" i="2"/>
  <c r="F48" i="2"/>
  <c r="T42" i="2"/>
  <c r="M42" i="2"/>
  <c r="F42" i="2"/>
  <c r="T33" i="2"/>
  <c r="M33" i="2"/>
  <c r="F33" i="2"/>
  <c r="T31" i="2"/>
  <c r="M31" i="2"/>
  <c r="F31" i="2"/>
  <c r="T27" i="2"/>
  <c r="M27" i="2"/>
  <c r="F27" i="2"/>
  <c r="Z74" i="2" l="1"/>
  <c r="W75" i="2"/>
  <c r="X74" i="2"/>
  <c r="T74" i="2"/>
  <c r="E75" i="2"/>
  <c r="L75" i="2"/>
  <c r="M74" i="2"/>
  <c r="I75" i="2"/>
  <c r="F74" i="2"/>
  <c r="P75" i="2"/>
  <c r="S75" i="2"/>
</calcChain>
</file>

<file path=xl/sharedStrings.xml><?xml version="1.0" encoding="utf-8"?>
<sst xmlns="http://schemas.openxmlformats.org/spreadsheetml/2006/main" count="1380" uniqueCount="176">
  <si>
    <t xml:space="preserve">Schedule of College placements at </t>
  </si>
  <si>
    <t>Setting Name</t>
  </si>
  <si>
    <t>LA Of Setting</t>
  </si>
  <si>
    <t>Provision Type</t>
  </si>
  <si>
    <t>No of pupils May 2018</t>
  </si>
  <si>
    <t>Total May 2018</t>
  </si>
  <si>
    <t>Ave cost per place</t>
  </si>
  <si>
    <t>No of pupils Jan 2019</t>
  </si>
  <si>
    <t>Total Jan 2019</t>
  </si>
  <si>
    <t>No of pupils Nov 2019</t>
  </si>
  <si>
    <t>Total Nov 2019</t>
  </si>
  <si>
    <t>No of pupils Jan 2020</t>
  </si>
  <si>
    <t>Total Jan 2020</t>
  </si>
  <si>
    <t>No of pupils Nov 2020</t>
  </si>
  <si>
    <t>Total Nov 2020</t>
  </si>
  <si>
    <t>No of pupils Jan 2021</t>
  </si>
  <si>
    <t>Total Jan 2021</t>
  </si>
  <si>
    <t>Health &amp; Social Care contribution</t>
  </si>
  <si>
    <t>Jan 21 to Jan 20</t>
  </si>
  <si>
    <t>No of pupils March 2021</t>
  </si>
  <si>
    <t>Total March 2021</t>
  </si>
  <si>
    <t>No of pupils June 2021</t>
  </si>
  <si>
    <t>Total June 2021</t>
  </si>
  <si>
    <t>Jan 20 to July 2021</t>
  </si>
  <si>
    <t>No of pupils September 2021</t>
  </si>
  <si>
    <t>Total September 2021</t>
  </si>
  <si>
    <t>Jan 20 to September 2021</t>
  </si>
  <si>
    <t>No of pupils January 2022</t>
  </si>
  <si>
    <t>Spend January 2022</t>
  </si>
  <si>
    <t>Jan 21 to Jan 22</t>
  </si>
  <si>
    <t>Jan 20 to Jan 22</t>
  </si>
  <si>
    <t>No of pupils March 2022</t>
  </si>
  <si>
    <t>Spend March 2022</t>
  </si>
  <si>
    <t>£</t>
  </si>
  <si>
    <t>£pp</t>
  </si>
  <si>
    <t>Argent College</t>
  </si>
  <si>
    <t>Birmingham</t>
  </si>
  <si>
    <t>Independent Special College</t>
  </si>
  <si>
    <t>Cadbury College</t>
  </si>
  <si>
    <t>Condover College Limited</t>
  </si>
  <si>
    <t>Shropshire</t>
  </si>
  <si>
    <t>Glasshouse College</t>
  </si>
  <si>
    <t>Dudley</t>
  </si>
  <si>
    <t>Special post 16</t>
  </si>
  <si>
    <t>Heart of Birmingham Vocational College</t>
  </si>
  <si>
    <t>Hereward College of Further Education</t>
  </si>
  <si>
    <t>Coventry</t>
  </si>
  <si>
    <t>Post 16 FE</t>
  </si>
  <si>
    <t>Homefield College</t>
  </si>
  <si>
    <t>Nuneaton? Loughborogh??</t>
  </si>
  <si>
    <t>Newlands Bishop Farm</t>
  </si>
  <si>
    <t>Solihull</t>
  </si>
  <si>
    <t>Queen Alexandra College</t>
  </si>
  <si>
    <t>Solihull College</t>
  </si>
  <si>
    <t>South and City College Birmingham</t>
  </si>
  <si>
    <t>Strathmore College</t>
  </si>
  <si>
    <t>Stoke-on-Trent</t>
  </si>
  <si>
    <t>The Sixth Form College, Solihull</t>
  </si>
  <si>
    <t>Trinity Specialist College</t>
  </si>
  <si>
    <t>Warwickshire College</t>
  </si>
  <si>
    <t>Warwickshire</t>
  </si>
  <si>
    <t>September leavers, but doesn't look like Sept starters added</t>
  </si>
  <si>
    <t>extra pupils</t>
  </si>
  <si>
    <t>600k</t>
  </si>
  <si>
    <t>increase in place cost</t>
  </si>
  <si>
    <t>Schedule of out of Borough Payments to Independent and Private Providers at 31-03-2022</t>
  </si>
  <si>
    <t>Transport (March 2022)</t>
  </si>
  <si>
    <t>No of pupils at Sept 2021</t>
  </si>
  <si>
    <t>Total Sept 2021</t>
  </si>
  <si>
    <t>Jan 20 to Sept 2021</t>
  </si>
  <si>
    <t>No of new placements in 2021-22 April to Jan</t>
  </si>
  <si>
    <t>Cost of new placements since April 2021</t>
  </si>
  <si>
    <t>Current Annual Cost (£s)</t>
  </si>
  <si>
    <t>Alderwasley Hall School</t>
  </si>
  <si>
    <t>Derbyshire</t>
  </si>
  <si>
    <t>Independent Special School</t>
  </si>
  <si>
    <t>Appleford School</t>
  </si>
  <si>
    <t>Wiltshire</t>
  </si>
  <si>
    <t>Arc School Ansley</t>
  </si>
  <si>
    <t>Arc School Napton</t>
  </si>
  <si>
    <t>Arc School Oakbridge</t>
  </si>
  <si>
    <t>Arc School Old Arley</t>
  </si>
  <si>
    <t xml:space="preserve">Arnold Lodge Preparatory School </t>
  </si>
  <si>
    <t>Private School</t>
  </si>
  <si>
    <t>Bablake School</t>
  </si>
  <si>
    <t>Blackwater Academy</t>
  </si>
  <si>
    <t>Bredon School</t>
  </si>
  <si>
    <t>Worcestershire</t>
  </si>
  <si>
    <t xml:space="preserve">Central Birmingham Education Centre </t>
  </si>
  <si>
    <t>Gryphon School</t>
  </si>
  <si>
    <t>Leicestershire</t>
  </si>
  <si>
    <t>Halton School</t>
  </si>
  <si>
    <t>Halton</t>
  </si>
  <si>
    <t>Hamd House School</t>
  </si>
  <si>
    <t>Other Independent School</t>
  </si>
  <si>
    <t>Hillcrest Shifnal School</t>
  </si>
  <si>
    <t>Hopwood Hall School</t>
  </si>
  <si>
    <t>Horizon Care and Education</t>
  </si>
  <si>
    <t>Independent Educational Services</t>
  </si>
  <si>
    <t>Island Project School</t>
  </si>
  <si>
    <t>Kimichi School</t>
  </si>
  <si>
    <t>Kingswood School</t>
  </si>
  <si>
    <t>Lawrence House School</t>
  </si>
  <si>
    <t>Knowsley</t>
  </si>
  <si>
    <t>Longdon Hall School</t>
  </si>
  <si>
    <t>Staffordshire</t>
  </si>
  <si>
    <t>Longdon Park School</t>
  </si>
  <si>
    <t>Maple Hayes Hall School</t>
  </si>
  <si>
    <t>Mill House School</t>
  </si>
  <si>
    <t>New Ways School</t>
  </si>
  <si>
    <t>Newbury Independent School</t>
  </si>
  <si>
    <t>Northleigh House School</t>
  </si>
  <si>
    <t>Norton College</t>
  </si>
  <si>
    <t>Options Trent Acres School</t>
  </si>
  <si>
    <t>Oscott Academy</t>
  </si>
  <si>
    <t>Pattison College</t>
  </si>
  <si>
    <t>Peak Education</t>
  </si>
  <si>
    <t>Princethorpe College</t>
  </si>
  <si>
    <t>Quorn Hall School</t>
  </si>
  <si>
    <t>Riverside Education</t>
  </si>
  <si>
    <t>Rowden House School</t>
  </si>
  <si>
    <t>Herefordshire</t>
  </si>
  <si>
    <t>Rugeley Horizon School</t>
  </si>
  <si>
    <t>R.Y.A.N Education Academy</t>
  </si>
  <si>
    <t xml:space="preserve">Silver Birch </t>
  </si>
  <si>
    <t>Solihull School</t>
  </si>
  <si>
    <t>Spring Hill High School</t>
  </si>
  <si>
    <t>St George's School Edgbaston</t>
  </si>
  <si>
    <t>Sunfield School</t>
  </si>
  <si>
    <t>Priory School</t>
  </si>
  <si>
    <t>The Kingsley School</t>
  </si>
  <si>
    <t>TLG - North Birmingham</t>
  </si>
  <si>
    <t>TLG - South Birmingham</t>
  </si>
  <si>
    <t>Trax Academy</t>
  </si>
  <si>
    <t>Lancashire</t>
  </si>
  <si>
    <t>Values Academy</t>
  </si>
  <si>
    <t>Wathen Grange School</t>
  </si>
  <si>
    <t>Ave cost</t>
  </si>
  <si>
    <t>Notes</t>
  </si>
  <si>
    <t>No. of pupils is number of "live" pupils at the count date</t>
  </si>
  <si>
    <t>Static to last year</t>
  </si>
  <si>
    <t>Total £ is total payable to school during year, including leavers</t>
  </si>
  <si>
    <t>Blackwater - transport included in place fee</t>
  </si>
  <si>
    <t>Yr Grp</t>
  </si>
  <si>
    <t>Rec</t>
  </si>
  <si>
    <t>Yr 01</t>
  </si>
  <si>
    <t>Yr 02</t>
  </si>
  <si>
    <t>Yr 03</t>
  </si>
  <si>
    <t>Yr 04</t>
  </si>
  <si>
    <t>Yr 05</t>
  </si>
  <si>
    <t>Yr 06</t>
  </si>
  <si>
    <t>Yr 07</t>
  </si>
  <si>
    <t>Yr 08</t>
  </si>
  <si>
    <t>Yr 09</t>
  </si>
  <si>
    <t>Yr 10</t>
  </si>
  <si>
    <t>Yr 11</t>
  </si>
  <si>
    <t>Yr 12</t>
  </si>
  <si>
    <t>Yr 13</t>
  </si>
  <si>
    <t>Yr 13+</t>
  </si>
  <si>
    <t>No DoB recorded</t>
  </si>
  <si>
    <t>Total</t>
  </si>
  <si>
    <t>No of pupils October 2021</t>
  </si>
  <si>
    <t>Total October 2021</t>
  </si>
  <si>
    <t>Jan 20 to October 2021</t>
  </si>
  <si>
    <t>September leavers, but doesn't look like Sept starters added - esp Hereward and QAC</t>
  </si>
  <si>
    <t>Schedule of out of Borough Payments to Independent and Private Providers at 07-09-2021</t>
  </si>
  <si>
    <t>Transport (Oct 2021)</t>
  </si>
  <si>
    <t>No of pupils at Oct 2021</t>
  </si>
  <si>
    <t>Total Oct 2021</t>
  </si>
  <si>
    <t>Jan 20 to Oct 2021</t>
  </si>
  <si>
    <t>No. of Pupils</t>
  </si>
  <si>
    <t>Estimated Cost Annual (£s)</t>
  </si>
  <si>
    <t>No of new placements in 2021-22 April to Oct</t>
  </si>
  <si>
    <t>Transport (Jan 2021)</t>
  </si>
  <si>
    <t>No of new placements in 2021-22 April to Sept</t>
  </si>
  <si>
    <t>September leavers, but cannot be sure all Sept starters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</si>
</sst>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39">
    <xf numFmtId="0" fontId="0" fillId="0" borderId="0" xfId="0"/>
    <xf numFmtId="49" fontId="1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4" fontId="0" fillId="0" borderId="6" xfId="0" applyNumberFormat="1" applyBorder="1"/>
    <xf numFmtId="3" fontId="0" fillId="0" borderId="6" xfId="0" applyNumberFormat="1" applyBorder="1"/>
    <xf numFmtId="3" fontId="0" fillId="0" borderId="0" xfId="0" applyNumberFormat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4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0" fontId="0" fillId="0" borderId="6" xfId="0" applyBorder="1"/>
    <xf numFmtId="0" fontId="2" fillId="0" borderId="6" xfId="0" applyFont="1" applyBorder="1"/>
    <xf numFmtId="4" fontId="2" fillId="0" borderId="0" xfId="0" applyNumberFormat="1" applyFont="1"/>
    <xf numFmtId="14" fontId="2" fillId="0" borderId="0" xfId="0" applyNumberFormat="1" applyFont="1"/>
    <xf numFmtId="49" fontId="5" fillId="0" borderId="0" xfId="0" applyNumberFormat="1" applyFont="1"/>
    <xf numFmtId="4" fontId="2" fillId="2" borderId="1" xfId="0" applyNumberFormat="1" applyFont="1" applyFill="1" applyBorder="1" applyAlignment="1">
      <alignment horizontal="center" wrapText="1"/>
    </xf>
    <xf numFmtId="4" fontId="0" fillId="2" borderId="0" xfId="0" applyNumberFormat="1" applyFill="1"/>
    <xf numFmtId="4" fontId="0" fillId="0" borderId="7" xfId="0" applyNumberFormat="1" applyBorder="1"/>
    <xf numFmtId="4" fontId="0" fillId="0" borderId="1" xfId="0" applyNumberFormat="1" applyBorder="1"/>
    <xf numFmtId="14" fontId="0" fillId="0" borderId="3" xfId="0" applyNumberFormat="1" applyBorder="1"/>
    <xf numFmtId="14" fontId="0" fillId="0" borderId="4" xfId="0" applyNumberFormat="1" applyBorder="1"/>
    <xf numFmtId="4" fontId="0" fillId="2" borderId="6" xfId="0" applyNumberFormat="1" applyFill="1" applyBorder="1"/>
    <xf numFmtId="4" fontId="2" fillId="2" borderId="4" xfId="0" applyNumberFormat="1" applyFont="1" applyFill="1" applyBorder="1" applyAlignment="1">
      <alignment horizontal="center" wrapText="1"/>
    </xf>
    <xf numFmtId="3" fontId="0" fillId="3" borderId="6" xfId="0" applyNumberFormat="1" applyFill="1" applyBorder="1"/>
    <xf numFmtId="3" fontId="0" fillId="2" borderId="6" xfId="0" applyNumberFormat="1" applyFill="1" applyBorder="1"/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3" fontId="2" fillId="4" borderId="7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4">
    <cellStyle name="Normal" xfId="0" builtinId="0"/>
    <cellStyle name="Normal 11 4" xfId="1" xr:uid="{00000000-0005-0000-0000-000001000000}"/>
    <cellStyle name="Normal 12 3 9" xfId="2" xr:uid="{00000000-0005-0000-0000-000002000000}"/>
    <cellStyle name="Normal 2" xfId="3" xr:uid="{62B13B56-B45F-42FF-ADFC-3C5794A09E3C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9672-1610-45CE-B79D-2D81AD69E9ED}">
  <sheetPr>
    <pageSetUpPr fitToPage="1"/>
  </sheetPr>
  <dimension ref="A1:BN121"/>
  <sheetViews>
    <sheetView tabSelected="1" zoomScaleNormal="100" workbookViewId="0">
      <pane xSplit="1" ySplit="2" topLeftCell="B48" activePane="bottomRight" state="frozen"/>
      <selection pane="bottomRight" activeCell="AY81" sqref="AY81"/>
      <selection pane="bottomLeft" activeCell="A3" sqref="A3"/>
      <selection pane="topRight" activeCell="B1" sqref="B1"/>
    </sheetView>
  </sheetViews>
  <sheetFormatPr defaultRowHeight="12.75"/>
  <cols>
    <col min="1" max="1" width="34.42578125" style="2" customWidth="1"/>
    <col min="2" max="2" width="14" style="2" customWidth="1"/>
    <col min="3" max="3" width="25.140625" style="2" customWidth="1"/>
    <col min="4" max="4" width="8.85546875" style="2" hidden="1" customWidth="1"/>
    <col min="5" max="5" width="9.85546875" style="2" hidden="1" customWidth="1"/>
    <col min="6" max="6" width="10.140625" style="2" hidden="1" customWidth="1"/>
    <col min="7" max="7" width="2.7109375" style="2" hidden="1" customWidth="1"/>
    <col min="8" max="8" width="7.85546875" style="2" hidden="1" customWidth="1"/>
    <col min="9" max="9" width="9.42578125" style="2" hidden="1" customWidth="1"/>
    <col min="10" max="10" width="2.7109375" style="2" hidden="1" customWidth="1"/>
    <col min="11" max="11" width="6.42578125" style="2" hidden="1" customWidth="1"/>
    <col min="12" max="12" width="9.5703125" style="2" hidden="1" customWidth="1"/>
    <col min="13" max="13" width="10.140625" style="2" hidden="1" customWidth="1"/>
    <col min="14" max="14" width="3" hidden="1" customWidth="1"/>
    <col min="15" max="15" width="10.140625" style="2" bestFit="1" customWidth="1"/>
    <col min="16" max="16" width="9.42578125" style="2" bestFit="1" customWidth="1"/>
    <col min="17" max="17" width="3.42578125" style="2" customWidth="1"/>
    <col min="18" max="18" width="0" style="2" hidden="1" customWidth="1"/>
    <col min="19" max="19" width="9.5703125" style="2" hidden="1" customWidth="1"/>
    <col min="20" max="20" width="8.5703125" style="2" hidden="1" customWidth="1"/>
    <col min="21" max="21" width="2.7109375" style="2" hidden="1" customWidth="1"/>
    <col min="22" max="22" width="9.140625" style="2" customWidth="1"/>
    <col min="23" max="23" width="9.5703125" style="2" customWidth="1"/>
    <col min="24" max="24" width="8.5703125" style="2" customWidth="1"/>
    <col min="25" max="26" width="12.7109375" style="2" hidden="1" customWidth="1"/>
    <col min="27" max="27" width="4.140625" style="2" hidden="1" customWidth="1"/>
    <col min="28" max="28" width="9.28515625" style="2" hidden="1" customWidth="1"/>
    <col min="29" max="29" width="10.7109375" style="2" hidden="1" customWidth="1"/>
    <col min="30" max="30" width="8.5703125" style="2" hidden="1" customWidth="1"/>
    <col min="31" max="31" width="3.7109375" style="2" hidden="1" customWidth="1"/>
    <col min="32" max="32" width="9.28515625" style="2" hidden="1" customWidth="1"/>
    <col min="33" max="33" width="10.7109375" style="2" hidden="1" customWidth="1"/>
    <col min="34" max="34" width="8.5703125" style="2" hidden="1" customWidth="1"/>
    <col min="35" max="36" width="12.7109375" style="2" hidden="1" customWidth="1"/>
    <col min="37" max="37" width="3" style="2" hidden="1" customWidth="1"/>
    <col min="38" max="40" width="11" style="2" hidden="1" customWidth="1"/>
    <col min="41" max="41" width="12.140625" style="2" hidden="1" customWidth="1"/>
    <col min="42" max="42" width="11" style="2" hidden="1" customWidth="1"/>
    <col min="43" max="43" width="4.42578125" style="2" customWidth="1"/>
    <col min="44" max="46" width="11" style="2" customWidth="1"/>
    <col min="47" max="47" width="12.140625" style="2" customWidth="1"/>
    <col min="48" max="48" width="11" style="2" customWidth="1"/>
    <col min="49" max="49" width="9.7109375" style="2" bestFit="1" customWidth="1"/>
    <col min="50" max="50" width="3" customWidth="1"/>
    <col min="51" max="53" width="11" style="2" customWidth="1"/>
    <col min="54" max="54" width="12.140625" style="2" customWidth="1"/>
    <col min="55" max="55" width="11" style="2" hidden="1" customWidth="1"/>
    <col min="56" max="56" width="9.7109375" style="2" hidden="1" customWidth="1"/>
    <col min="57" max="57" width="4.42578125" style="2" customWidth="1"/>
    <col min="58" max="59" width="11.7109375" style="2" customWidth="1"/>
    <col min="60" max="60" width="3.85546875" style="2" customWidth="1"/>
    <col min="61" max="61" width="12.28515625" style="2" customWidth="1"/>
    <col min="62" max="64" width="9.140625" style="2"/>
    <col min="65" max="65" width="9.28515625" style="2" bestFit="1" customWidth="1"/>
    <col min="66" max="66" width="12.7109375" style="2" bestFit="1" customWidth="1"/>
    <col min="67" max="16384" width="9.140625" style="2"/>
  </cols>
  <sheetData>
    <row r="1" spans="1:63" ht="13.5" thickBot="1">
      <c r="A1" s="20" t="s">
        <v>0</v>
      </c>
      <c r="B1" s="21">
        <v>44651</v>
      </c>
      <c r="BF1"/>
      <c r="BG1"/>
      <c r="BH1"/>
      <c r="BI1"/>
      <c r="BJ1"/>
      <c r="BK1"/>
    </row>
    <row r="2" spans="1:63" customFormat="1" ht="54.75" customHeight="1" thickBo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/>
      <c r="H2" s="5" t="s">
        <v>7</v>
      </c>
      <c r="I2" s="5" t="s">
        <v>8</v>
      </c>
      <c r="J2" s="8"/>
      <c r="K2" s="5" t="s">
        <v>9</v>
      </c>
      <c r="L2" s="5" t="s">
        <v>10</v>
      </c>
      <c r="M2" s="7" t="s">
        <v>6</v>
      </c>
      <c r="O2" s="3" t="s">
        <v>11</v>
      </c>
      <c r="P2" s="6" t="s">
        <v>12</v>
      </c>
      <c r="R2" s="5" t="s">
        <v>13</v>
      </c>
      <c r="S2" s="5" t="s">
        <v>14</v>
      </c>
      <c r="T2" s="7" t="s">
        <v>6</v>
      </c>
      <c r="U2" s="2"/>
      <c r="V2" s="3" t="s">
        <v>15</v>
      </c>
      <c r="W2" s="5" t="s">
        <v>16</v>
      </c>
      <c r="X2" s="7" t="s">
        <v>6</v>
      </c>
      <c r="Y2" s="5" t="s">
        <v>17</v>
      </c>
      <c r="Z2" s="5" t="s">
        <v>18</v>
      </c>
      <c r="AB2" s="3" t="s">
        <v>19</v>
      </c>
      <c r="AC2" s="5" t="s">
        <v>20</v>
      </c>
      <c r="AD2" s="7" t="s">
        <v>6</v>
      </c>
      <c r="AE2" s="16"/>
      <c r="AF2" s="3" t="s">
        <v>21</v>
      </c>
      <c r="AG2" s="5" t="s">
        <v>22</v>
      </c>
      <c r="AH2" s="7" t="s">
        <v>6</v>
      </c>
      <c r="AI2" s="5" t="s">
        <v>17</v>
      </c>
      <c r="AJ2" s="6" t="s">
        <v>23</v>
      </c>
      <c r="AK2" s="16"/>
      <c r="AL2" s="3" t="s">
        <v>24</v>
      </c>
      <c r="AM2" s="5" t="s">
        <v>25</v>
      </c>
      <c r="AN2" s="7" t="s">
        <v>6</v>
      </c>
      <c r="AO2" s="5" t="s">
        <v>17</v>
      </c>
      <c r="AP2" s="6" t="s">
        <v>26</v>
      </c>
      <c r="AQ2" s="16"/>
      <c r="AR2" s="33" t="s">
        <v>27</v>
      </c>
      <c r="AS2" s="34" t="s">
        <v>28</v>
      </c>
      <c r="AT2" s="7" t="s">
        <v>6</v>
      </c>
      <c r="AU2" s="5" t="s">
        <v>17</v>
      </c>
      <c r="AV2" s="6" t="s">
        <v>29</v>
      </c>
      <c r="AW2" s="6" t="s">
        <v>30</v>
      </c>
      <c r="AY2" s="33" t="s">
        <v>31</v>
      </c>
      <c r="AZ2" s="34" t="s">
        <v>32</v>
      </c>
      <c r="BA2" s="7" t="s">
        <v>6</v>
      </c>
      <c r="BB2" s="5" t="s">
        <v>17</v>
      </c>
      <c r="BC2" s="6"/>
      <c r="BD2" s="6"/>
      <c r="BE2" s="16"/>
      <c r="BF2" s="2"/>
      <c r="BG2" s="2"/>
      <c r="BH2" s="2"/>
      <c r="BI2" s="2"/>
    </row>
    <row r="3" spans="1:63">
      <c r="D3" s="9"/>
      <c r="E3" s="9" t="s">
        <v>33</v>
      </c>
      <c r="F3" s="9" t="s">
        <v>34</v>
      </c>
      <c r="I3" s="9" t="s">
        <v>33</v>
      </c>
      <c r="L3" s="9" t="s">
        <v>33</v>
      </c>
      <c r="P3" s="9" t="s">
        <v>33</v>
      </c>
      <c r="S3" s="9" t="s">
        <v>33</v>
      </c>
      <c r="T3" s="9" t="s">
        <v>34</v>
      </c>
      <c r="W3" s="9" t="s">
        <v>33</v>
      </c>
      <c r="Y3" s="9"/>
      <c r="Z3" s="9"/>
      <c r="AC3" s="9" t="s">
        <v>33</v>
      </c>
      <c r="AD3" s="9" t="s">
        <v>34</v>
      </c>
      <c r="AE3" s="9"/>
      <c r="AG3" s="9" t="s">
        <v>33</v>
      </c>
      <c r="AH3" s="9" t="s">
        <v>34</v>
      </c>
      <c r="AI3" s="9"/>
      <c r="AJ3" s="9" t="s">
        <v>33</v>
      </c>
      <c r="AM3" s="9" t="s">
        <v>33</v>
      </c>
      <c r="AN3" s="9" t="s">
        <v>34</v>
      </c>
      <c r="AO3" s="9"/>
      <c r="AP3" s="9" t="s">
        <v>33</v>
      </c>
      <c r="AS3" s="9" t="s">
        <v>33</v>
      </c>
      <c r="AT3" s="9" t="s">
        <v>34</v>
      </c>
      <c r="AU3" s="9"/>
      <c r="AV3" s="9" t="s">
        <v>33</v>
      </c>
      <c r="AW3" s="9"/>
      <c r="AZ3" s="9" t="s">
        <v>33</v>
      </c>
      <c r="BA3" s="9" t="s">
        <v>34</v>
      </c>
      <c r="BB3" s="9"/>
      <c r="BC3" s="9" t="s">
        <v>33</v>
      </c>
      <c r="BD3" s="9"/>
      <c r="BJ3"/>
      <c r="BK3"/>
    </row>
    <row r="4" spans="1:63">
      <c r="A4" s="10" t="s">
        <v>35</v>
      </c>
      <c r="B4" s="10" t="s">
        <v>36</v>
      </c>
      <c r="C4" s="10" t="s">
        <v>37</v>
      </c>
      <c r="D4" s="11"/>
      <c r="E4" s="11"/>
      <c r="F4" s="11">
        <f>IF(D4=0,0,+E4/D4)</f>
        <v>0</v>
      </c>
      <c r="G4" s="12"/>
      <c r="H4" s="11">
        <v>2</v>
      </c>
      <c r="I4" s="11">
        <v>89204.66</v>
      </c>
      <c r="J4" s="12"/>
      <c r="K4" s="11">
        <v>1</v>
      </c>
      <c r="L4" s="11">
        <v>69731</v>
      </c>
      <c r="M4" s="11">
        <f>IF(K4=0,0,+L4/K4)</f>
        <v>69731</v>
      </c>
      <c r="O4" s="11">
        <v>1</v>
      </c>
      <c r="P4" s="11">
        <v>69731</v>
      </c>
      <c r="R4" s="11">
        <v>1</v>
      </c>
      <c r="S4" s="11">
        <v>49000</v>
      </c>
      <c r="T4" s="11">
        <f>IF(R4=0,0,+S4/R4)</f>
        <v>49000</v>
      </c>
      <c r="V4" s="11">
        <v>1</v>
      </c>
      <c r="W4" s="11">
        <v>49000</v>
      </c>
      <c r="X4" s="11">
        <f>IF(V4=0,0,+W4/V4)</f>
        <v>49000</v>
      </c>
      <c r="Y4" s="11"/>
      <c r="Z4" s="11">
        <f>+W4-P4</f>
        <v>-20731</v>
      </c>
      <c r="AB4" s="11">
        <v>1</v>
      </c>
      <c r="AC4" s="11">
        <v>49000</v>
      </c>
      <c r="AD4" s="11">
        <f>IF(AB4=0,0,+AC4/AB4)</f>
        <v>49000</v>
      </c>
      <c r="AE4" s="12"/>
      <c r="AF4" s="11">
        <v>1</v>
      </c>
      <c r="AG4" s="11">
        <v>49000</v>
      </c>
      <c r="AH4" s="11">
        <f>IF(AF4=0,0,+AG4/AF4)</f>
        <v>49000</v>
      </c>
      <c r="AI4" s="11"/>
      <c r="AJ4" s="11">
        <f>+AG4-$P4</f>
        <v>-20731</v>
      </c>
      <c r="AL4" s="11">
        <v>1</v>
      </c>
      <c r="AM4" s="11">
        <v>49000</v>
      </c>
      <c r="AN4" s="11">
        <f>IF(AL4=0,0,+AM4/AL4)</f>
        <v>49000</v>
      </c>
      <c r="AO4" s="11"/>
      <c r="AP4" s="11">
        <f t="shared" ref="AP4:AP15" si="0">+AM4-$P4</f>
        <v>-20731</v>
      </c>
      <c r="AR4" s="11">
        <v>1</v>
      </c>
      <c r="AS4" s="11">
        <v>49000</v>
      </c>
      <c r="AT4" s="11">
        <f>IF(AR4=0,0,+AS4/AR4)</f>
        <v>49000</v>
      </c>
      <c r="AU4" s="11"/>
      <c r="AV4" s="11">
        <f>+AS4-$W4</f>
        <v>0</v>
      </c>
      <c r="AW4" s="11">
        <f t="shared" ref="AW4:AW18" si="1">+AS4-$P4</f>
        <v>-20731</v>
      </c>
      <c r="AY4" s="11">
        <v>1</v>
      </c>
      <c r="AZ4" s="11">
        <v>49000</v>
      </c>
      <c r="BA4" s="11">
        <f>IF(AY4=0,0,+AZ4/AY4)</f>
        <v>49000</v>
      </c>
      <c r="BB4" s="11"/>
      <c r="BC4" s="11"/>
      <c r="BD4" s="11"/>
      <c r="BI4"/>
      <c r="BJ4"/>
      <c r="BK4"/>
    </row>
    <row r="5" spans="1:63">
      <c r="A5" s="10" t="s">
        <v>38</v>
      </c>
      <c r="B5" s="10" t="s">
        <v>36</v>
      </c>
      <c r="C5" s="10"/>
      <c r="D5" s="11"/>
      <c r="E5" s="11"/>
      <c r="F5" s="11"/>
      <c r="G5" s="12"/>
      <c r="H5" s="11"/>
      <c r="I5" s="11"/>
      <c r="J5" s="12"/>
      <c r="K5" s="11"/>
      <c r="L5" s="11"/>
      <c r="M5" s="11"/>
      <c r="O5" s="11"/>
      <c r="P5" s="11"/>
      <c r="R5" s="11"/>
      <c r="S5" s="11"/>
      <c r="T5" s="11"/>
      <c r="V5" s="11"/>
      <c r="W5" s="11"/>
      <c r="X5" s="11"/>
      <c r="Y5" s="11"/>
      <c r="Z5" s="11"/>
      <c r="AB5" s="11"/>
      <c r="AC5" s="11"/>
      <c r="AD5" s="11"/>
      <c r="AE5" s="12"/>
      <c r="AF5" s="11"/>
      <c r="AG5" s="11"/>
      <c r="AH5" s="11"/>
      <c r="AI5" s="11"/>
      <c r="AJ5" s="11"/>
      <c r="AL5" s="11"/>
      <c r="AM5" s="11"/>
      <c r="AN5" s="11"/>
      <c r="AO5" s="11"/>
      <c r="AP5" s="11">
        <f t="shared" si="0"/>
        <v>0</v>
      </c>
      <c r="AR5" s="11">
        <v>1</v>
      </c>
      <c r="AS5" s="11">
        <v>3505</v>
      </c>
      <c r="AT5" s="11"/>
      <c r="AU5" s="11"/>
      <c r="AV5" s="11"/>
      <c r="AW5" s="11">
        <f t="shared" si="1"/>
        <v>3505</v>
      </c>
      <c r="AY5" s="11">
        <v>1</v>
      </c>
      <c r="AZ5" s="11">
        <v>3505</v>
      </c>
      <c r="BA5" s="11">
        <f t="shared" ref="BA5:BA17" si="2">IF(AY5=0,0,+AZ5/AY5)</f>
        <v>3505</v>
      </c>
      <c r="BB5" s="11"/>
      <c r="BC5" s="11"/>
      <c r="BD5" s="11"/>
      <c r="BI5"/>
      <c r="BJ5"/>
      <c r="BK5"/>
    </row>
    <row r="6" spans="1:63">
      <c r="A6" s="10" t="s">
        <v>39</v>
      </c>
      <c r="B6" s="10" t="s">
        <v>40</v>
      </c>
      <c r="C6" s="10" t="s">
        <v>37</v>
      </c>
      <c r="D6" s="11"/>
      <c r="E6" s="11"/>
      <c r="F6" s="11"/>
      <c r="G6" s="12"/>
      <c r="H6" s="11"/>
      <c r="I6" s="11"/>
      <c r="J6" s="12"/>
      <c r="K6" s="11"/>
      <c r="L6" s="11"/>
      <c r="M6" s="11"/>
      <c r="O6" s="11"/>
      <c r="P6" s="11"/>
      <c r="R6" s="11"/>
      <c r="S6" s="11"/>
      <c r="T6" s="11"/>
      <c r="V6" s="11"/>
      <c r="W6" s="11"/>
      <c r="X6" s="11"/>
      <c r="Y6" s="11"/>
      <c r="Z6" s="11"/>
      <c r="AB6" s="11"/>
      <c r="AC6" s="11"/>
      <c r="AD6" s="11"/>
      <c r="AE6" s="12"/>
      <c r="AF6" s="11"/>
      <c r="AG6" s="11"/>
      <c r="AH6" s="11"/>
      <c r="AI6" s="11"/>
      <c r="AJ6" s="11"/>
      <c r="AL6" s="11"/>
      <c r="AM6" s="11"/>
      <c r="AN6" s="11"/>
      <c r="AO6" s="11"/>
      <c r="AP6" s="11">
        <f t="shared" si="0"/>
        <v>0</v>
      </c>
      <c r="AR6" s="11">
        <v>1</v>
      </c>
      <c r="AS6" s="11">
        <v>11466</v>
      </c>
      <c r="AT6" s="11"/>
      <c r="AU6" s="11"/>
      <c r="AV6" s="11"/>
      <c r="AW6" s="11">
        <f t="shared" si="1"/>
        <v>11466</v>
      </c>
      <c r="AY6" s="11"/>
      <c r="AZ6" s="11"/>
      <c r="BA6" s="11">
        <f t="shared" si="2"/>
        <v>0</v>
      </c>
      <c r="BB6" s="11"/>
      <c r="BC6" s="11"/>
      <c r="BD6" s="11"/>
      <c r="BI6"/>
      <c r="BJ6"/>
      <c r="BK6"/>
    </row>
    <row r="7" spans="1:63">
      <c r="A7" s="10" t="s">
        <v>41</v>
      </c>
      <c r="B7" s="10" t="s">
        <v>42</v>
      </c>
      <c r="C7" s="10" t="s">
        <v>43</v>
      </c>
      <c r="D7" s="11"/>
      <c r="E7" s="11"/>
      <c r="F7" s="11">
        <f t="shared" ref="F7:F15" si="3">IF(D7=0,0,+E7/D7)</f>
        <v>0</v>
      </c>
      <c r="G7" s="12"/>
      <c r="H7" s="11">
        <v>0</v>
      </c>
      <c r="I7" s="11">
        <v>15795</v>
      </c>
      <c r="J7" s="12"/>
      <c r="K7" s="11">
        <v>2</v>
      </c>
      <c r="L7" s="11">
        <v>124169</v>
      </c>
      <c r="M7" s="11">
        <f t="shared" ref="M7:M15" si="4">IF(K7=0,0,+L7/K7)</f>
        <v>62084.5</v>
      </c>
      <c r="O7" s="11">
        <v>2</v>
      </c>
      <c r="P7" s="11">
        <v>124169</v>
      </c>
      <c r="R7" s="11">
        <v>4</v>
      </c>
      <c r="S7" s="11">
        <v>601779</v>
      </c>
      <c r="T7" s="11">
        <f t="shared" ref="T7:T15" si="5">IF(R7=0,0,+S7/R7)</f>
        <v>150444.75</v>
      </c>
      <c r="V7" s="11">
        <v>4</v>
      </c>
      <c r="W7" s="11">
        <v>601779</v>
      </c>
      <c r="X7" s="11">
        <f t="shared" ref="X7:X15" si="6">IF(V7=0,0,+W7/V7)</f>
        <v>150444.75</v>
      </c>
      <c r="Y7" s="11"/>
      <c r="Z7" s="11">
        <f t="shared" ref="Z7:Z15" si="7">+W7-P7</f>
        <v>477610</v>
      </c>
      <c r="AB7" s="11">
        <v>4</v>
      </c>
      <c r="AC7" s="11">
        <v>601779</v>
      </c>
      <c r="AD7" s="11">
        <f t="shared" ref="AD7:AD15" si="8">IF(AB7=0,0,+AC7/AB7)</f>
        <v>150444.75</v>
      </c>
      <c r="AE7" s="12"/>
      <c r="AF7" s="11">
        <v>4</v>
      </c>
      <c r="AG7" s="11">
        <v>683592</v>
      </c>
      <c r="AH7" s="11">
        <f t="shared" ref="AH7:AH15" si="9">IF(AF7=0,0,+AG7/AF7)</f>
        <v>170898</v>
      </c>
      <c r="AI7" s="11"/>
      <c r="AJ7" s="11">
        <f t="shared" ref="AJ7:AJ15" si="10">+AG7-$P7</f>
        <v>559423</v>
      </c>
      <c r="AL7" s="11">
        <v>4</v>
      </c>
      <c r="AM7" s="11">
        <v>683592</v>
      </c>
      <c r="AN7" s="11">
        <f t="shared" ref="AN7:AN15" si="11">IF(AL7=0,0,+AM7/AL7)</f>
        <v>170898</v>
      </c>
      <c r="AO7" s="11"/>
      <c r="AP7" s="11">
        <f t="shared" si="0"/>
        <v>559423</v>
      </c>
      <c r="AR7" s="11">
        <v>4</v>
      </c>
      <c r="AS7" s="11">
        <v>683592</v>
      </c>
      <c r="AT7" s="11">
        <f t="shared" ref="AT7:AT15" si="12">IF(AR7=0,0,+AS7/AR7)</f>
        <v>170898</v>
      </c>
      <c r="AU7" s="11"/>
      <c r="AV7" s="11">
        <f t="shared" ref="AV7:AV18" si="13">+AS7-$W7</f>
        <v>81813</v>
      </c>
      <c r="AW7" s="31">
        <f t="shared" si="1"/>
        <v>559423</v>
      </c>
      <c r="AY7" s="11">
        <v>4</v>
      </c>
      <c r="AZ7" s="11">
        <v>683592</v>
      </c>
      <c r="BA7" s="11">
        <f t="shared" si="2"/>
        <v>170898</v>
      </c>
      <c r="BB7" s="11"/>
      <c r="BC7" s="11"/>
      <c r="BD7" s="31"/>
      <c r="BI7"/>
      <c r="BJ7"/>
      <c r="BK7"/>
    </row>
    <row r="8" spans="1:63">
      <c r="A8" s="10" t="s">
        <v>44</v>
      </c>
      <c r="B8" s="10" t="s">
        <v>36</v>
      </c>
      <c r="C8" s="10" t="s">
        <v>43</v>
      </c>
      <c r="D8" s="11"/>
      <c r="E8" s="11"/>
      <c r="F8" s="11">
        <f t="shared" si="3"/>
        <v>0</v>
      </c>
      <c r="G8" s="12"/>
      <c r="H8" s="11"/>
      <c r="I8" s="11"/>
      <c r="J8" s="12"/>
      <c r="K8" s="11"/>
      <c r="L8" s="11"/>
      <c r="M8" s="11">
        <f t="shared" si="4"/>
        <v>0</v>
      </c>
      <c r="O8" s="11"/>
      <c r="P8" s="11"/>
      <c r="R8" s="11">
        <v>1</v>
      </c>
      <c r="S8" s="11">
        <v>4760</v>
      </c>
      <c r="T8" s="11">
        <f t="shared" si="5"/>
        <v>4760</v>
      </c>
      <c r="V8" s="11">
        <v>1</v>
      </c>
      <c r="W8" s="11">
        <v>4760</v>
      </c>
      <c r="X8" s="11">
        <f t="shared" si="6"/>
        <v>4760</v>
      </c>
      <c r="Y8" s="11"/>
      <c r="Z8" s="11">
        <f t="shared" si="7"/>
        <v>4760</v>
      </c>
      <c r="AB8" s="11">
        <v>1</v>
      </c>
      <c r="AC8" s="11">
        <v>4760</v>
      </c>
      <c r="AD8" s="11">
        <f t="shared" si="8"/>
        <v>4760</v>
      </c>
      <c r="AE8" s="12"/>
      <c r="AF8" s="11">
        <v>1</v>
      </c>
      <c r="AG8" s="11">
        <v>8250</v>
      </c>
      <c r="AH8" s="11">
        <f t="shared" si="9"/>
        <v>8250</v>
      </c>
      <c r="AI8" s="11"/>
      <c r="AJ8" s="11">
        <f t="shared" si="10"/>
        <v>8250</v>
      </c>
      <c r="AL8" s="11">
        <v>1</v>
      </c>
      <c r="AM8" s="11">
        <v>8250</v>
      </c>
      <c r="AN8" s="11">
        <f t="shared" si="11"/>
        <v>8250</v>
      </c>
      <c r="AO8" s="11"/>
      <c r="AP8" s="11">
        <f t="shared" si="0"/>
        <v>8250</v>
      </c>
      <c r="AR8" s="11">
        <v>1</v>
      </c>
      <c r="AS8" s="11">
        <v>6808</v>
      </c>
      <c r="AT8" s="11">
        <f t="shared" si="12"/>
        <v>6808</v>
      </c>
      <c r="AU8" s="11"/>
      <c r="AV8" s="11">
        <f t="shared" si="13"/>
        <v>2048</v>
      </c>
      <c r="AW8" s="11">
        <f t="shared" si="1"/>
        <v>6808</v>
      </c>
      <c r="AY8" s="11">
        <v>1</v>
      </c>
      <c r="AZ8" s="11">
        <v>6808</v>
      </c>
      <c r="BA8" s="11">
        <f t="shared" si="2"/>
        <v>6808</v>
      </c>
      <c r="BB8" s="11"/>
      <c r="BC8" s="11"/>
      <c r="BD8" s="11"/>
      <c r="BI8"/>
      <c r="BJ8"/>
      <c r="BK8"/>
    </row>
    <row r="9" spans="1:63">
      <c r="A9" s="10" t="s">
        <v>45</v>
      </c>
      <c r="B9" s="10" t="s">
        <v>46</v>
      </c>
      <c r="C9" s="10" t="s">
        <v>47</v>
      </c>
      <c r="D9" s="11"/>
      <c r="E9" s="11"/>
      <c r="F9" s="11">
        <f t="shared" si="3"/>
        <v>0</v>
      </c>
      <c r="G9" s="12"/>
      <c r="H9" s="11">
        <v>18</v>
      </c>
      <c r="I9" s="11">
        <v>233952.08</v>
      </c>
      <c r="J9" s="12"/>
      <c r="K9" s="11">
        <v>28</v>
      </c>
      <c r="L9" s="11">
        <v>470072.98</v>
      </c>
      <c r="M9" s="11">
        <f t="shared" si="4"/>
        <v>16788.320714285714</v>
      </c>
      <c r="O9" s="11">
        <v>28</v>
      </c>
      <c r="P9" s="11">
        <v>470072.98</v>
      </c>
      <c r="R9" s="11">
        <v>45</v>
      </c>
      <c r="S9" s="11">
        <v>823344</v>
      </c>
      <c r="T9" s="11">
        <f t="shared" si="5"/>
        <v>18296.533333333333</v>
      </c>
      <c r="V9" s="11">
        <v>45</v>
      </c>
      <c r="W9" s="11">
        <v>823344</v>
      </c>
      <c r="X9" s="11">
        <f t="shared" si="6"/>
        <v>18296.533333333333</v>
      </c>
      <c r="Y9" s="11"/>
      <c r="Z9" s="11">
        <f t="shared" si="7"/>
        <v>353271.02</v>
      </c>
      <c r="AB9" s="11">
        <v>45</v>
      </c>
      <c r="AC9" s="11">
        <v>823344</v>
      </c>
      <c r="AD9" s="11">
        <f t="shared" si="8"/>
        <v>18296.533333333333</v>
      </c>
      <c r="AE9" s="12"/>
      <c r="AF9" s="11">
        <v>46</v>
      </c>
      <c r="AG9" s="11">
        <v>1001033</v>
      </c>
      <c r="AH9" s="11">
        <f t="shared" si="9"/>
        <v>21761.58695652174</v>
      </c>
      <c r="AI9" s="11"/>
      <c r="AJ9" s="11">
        <f t="shared" si="10"/>
        <v>530960.02</v>
      </c>
      <c r="AL9" s="11">
        <v>1</v>
      </c>
      <c r="AM9" s="11">
        <v>427712</v>
      </c>
      <c r="AN9" s="11">
        <f t="shared" si="11"/>
        <v>427712</v>
      </c>
      <c r="AO9" s="11"/>
      <c r="AP9" s="11">
        <f t="shared" si="0"/>
        <v>-42360.979999999981</v>
      </c>
      <c r="AR9" s="31">
        <v>45</v>
      </c>
      <c r="AS9" s="11">
        <v>949707</v>
      </c>
      <c r="AT9" s="11">
        <f t="shared" si="12"/>
        <v>21104.6</v>
      </c>
      <c r="AU9" s="11"/>
      <c r="AV9" s="11">
        <f t="shared" si="13"/>
        <v>126363</v>
      </c>
      <c r="AW9" s="31">
        <f t="shared" si="1"/>
        <v>479634.02</v>
      </c>
      <c r="AY9" s="31">
        <v>45</v>
      </c>
      <c r="AZ9" s="11">
        <v>949685</v>
      </c>
      <c r="BA9" s="11">
        <f t="shared" si="2"/>
        <v>21104.111111111109</v>
      </c>
      <c r="BB9" s="11"/>
      <c r="BC9" s="11"/>
      <c r="BD9" s="31"/>
      <c r="BI9"/>
      <c r="BJ9"/>
      <c r="BK9"/>
    </row>
    <row r="10" spans="1:63">
      <c r="A10" s="10" t="s">
        <v>48</v>
      </c>
      <c r="B10" s="10" t="s">
        <v>49</v>
      </c>
      <c r="C10" s="10" t="s">
        <v>37</v>
      </c>
      <c r="D10" s="11"/>
      <c r="E10" s="11"/>
      <c r="F10" s="11">
        <f t="shared" si="3"/>
        <v>0</v>
      </c>
      <c r="G10" s="12"/>
      <c r="H10" s="11">
        <v>0</v>
      </c>
      <c r="I10" s="11">
        <v>19776.34</v>
      </c>
      <c r="J10" s="12"/>
      <c r="K10" s="11">
        <v>1</v>
      </c>
      <c r="L10" s="11">
        <v>25811</v>
      </c>
      <c r="M10" s="11">
        <f t="shared" si="4"/>
        <v>25811</v>
      </c>
      <c r="O10" s="11">
        <v>1</v>
      </c>
      <c r="P10" s="11">
        <v>25811</v>
      </c>
      <c r="R10" s="11">
        <v>1</v>
      </c>
      <c r="S10" s="11">
        <v>44739</v>
      </c>
      <c r="T10" s="11">
        <f t="shared" si="5"/>
        <v>44739</v>
      </c>
      <c r="V10" s="11">
        <v>1</v>
      </c>
      <c r="W10" s="11">
        <v>44739</v>
      </c>
      <c r="X10" s="11">
        <f t="shared" si="6"/>
        <v>44739</v>
      </c>
      <c r="Y10" s="11"/>
      <c r="Z10" s="11">
        <f t="shared" si="7"/>
        <v>18928</v>
      </c>
      <c r="AB10" s="11">
        <v>1</v>
      </c>
      <c r="AC10" s="11">
        <v>44739</v>
      </c>
      <c r="AD10" s="11">
        <f t="shared" si="8"/>
        <v>44739</v>
      </c>
      <c r="AE10" s="12"/>
      <c r="AF10" s="11">
        <v>1</v>
      </c>
      <c r="AG10" s="11">
        <v>44739</v>
      </c>
      <c r="AH10" s="11">
        <f t="shared" si="9"/>
        <v>44739</v>
      </c>
      <c r="AI10" s="11"/>
      <c r="AJ10" s="11">
        <f t="shared" si="10"/>
        <v>18928</v>
      </c>
      <c r="AL10" s="11">
        <v>1</v>
      </c>
      <c r="AM10" s="11">
        <v>44739</v>
      </c>
      <c r="AN10" s="11">
        <f t="shared" si="11"/>
        <v>44739</v>
      </c>
      <c r="AO10" s="11"/>
      <c r="AP10" s="11">
        <f t="shared" si="0"/>
        <v>18928</v>
      </c>
      <c r="AR10" s="11">
        <v>1</v>
      </c>
      <c r="AS10" s="11">
        <v>44739</v>
      </c>
      <c r="AT10" s="11">
        <f t="shared" si="12"/>
        <v>44739</v>
      </c>
      <c r="AU10" s="11"/>
      <c r="AV10" s="11">
        <f t="shared" si="13"/>
        <v>0</v>
      </c>
      <c r="AW10" s="11">
        <f t="shared" si="1"/>
        <v>18928</v>
      </c>
      <c r="AY10" s="11">
        <v>1</v>
      </c>
      <c r="AZ10" s="11">
        <v>44739</v>
      </c>
      <c r="BA10" s="11">
        <f t="shared" si="2"/>
        <v>44739</v>
      </c>
      <c r="BB10" s="11"/>
      <c r="BC10" s="11"/>
      <c r="BD10" s="11"/>
      <c r="BI10"/>
      <c r="BJ10"/>
      <c r="BK10"/>
    </row>
    <row r="11" spans="1:63">
      <c r="A11" s="10" t="s">
        <v>50</v>
      </c>
      <c r="B11" s="10" t="s">
        <v>51</v>
      </c>
      <c r="C11" s="10"/>
      <c r="D11" s="11"/>
      <c r="E11" s="11"/>
      <c r="F11" s="11">
        <f t="shared" si="3"/>
        <v>0</v>
      </c>
      <c r="G11" s="12"/>
      <c r="H11" s="11"/>
      <c r="I11" s="11"/>
      <c r="J11" s="12"/>
      <c r="K11" s="11">
        <v>1</v>
      </c>
      <c r="L11" s="11">
        <v>10688</v>
      </c>
      <c r="M11" s="11">
        <f t="shared" si="4"/>
        <v>10688</v>
      </c>
      <c r="O11" s="11">
        <v>1</v>
      </c>
      <c r="P11" s="11">
        <v>10688</v>
      </c>
      <c r="R11" s="11">
        <v>1</v>
      </c>
      <c r="S11" s="11">
        <v>18525</v>
      </c>
      <c r="T11" s="11">
        <f t="shared" si="5"/>
        <v>18525</v>
      </c>
      <c r="V11" s="11">
        <v>1</v>
      </c>
      <c r="W11" s="11">
        <v>18525</v>
      </c>
      <c r="X11" s="11">
        <f t="shared" si="6"/>
        <v>18525</v>
      </c>
      <c r="Y11" s="11"/>
      <c r="Z11" s="11">
        <f t="shared" si="7"/>
        <v>7837</v>
      </c>
      <c r="AB11" s="11">
        <v>1</v>
      </c>
      <c r="AC11" s="11">
        <v>18525</v>
      </c>
      <c r="AD11" s="11">
        <f t="shared" si="8"/>
        <v>18525</v>
      </c>
      <c r="AE11" s="12"/>
      <c r="AF11" s="11">
        <v>1</v>
      </c>
      <c r="AG11" s="11">
        <v>18525</v>
      </c>
      <c r="AH11" s="11">
        <f t="shared" si="9"/>
        <v>18525</v>
      </c>
      <c r="AI11" s="11"/>
      <c r="AJ11" s="11">
        <f t="shared" si="10"/>
        <v>7837</v>
      </c>
      <c r="AL11" s="11">
        <v>1</v>
      </c>
      <c r="AM11" s="11">
        <v>18525</v>
      </c>
      <c r="AN11" s="11">
        <f t="shared" si="11"/>
        <v>18525</v>
      </c>
      <c r="AO11" s="11"/>
      <c r="AP11" s="11">
        <f t="shared" si="0"/>
        <v>7837</v>
      </c>
      <c r="AR11" s="11">
        <v>1</v>
      </c>
      <c r="AS11" s="11">
        <v>18525</v>
      </c>
      <c r="AT11" s="11">
        <f t="shared" si="12"/>
        <v>18525</v>
      </c>
      <c r="AU11" s="11"/>
      <c r="AV11" s="11">
        <f t="shared" si="13"/>
        <v>0</v>
      </c>
      <c r="AW11" s="11">
        <f t="shared" si="1"/>
        <v>7837</v>
      </c>
      <c r="AY11" s="11">
        <v>1</v>
      </c>
      <c r="AZ11" s="11">
        <v>18525</v>
      </c>
      <c r="BA11" s="11">
        <f t="shared" si="2"/>
        <v>18525</v>
      </c>
      <c r="BB11" s="11"/>
      <c r="BC11" s="11"/>
      <c r="BD11" s="11"/>
      <c r="BI11"/>
      <c r="BJ11"/>
      <c r="BK11"/>
    </row>
    <row r="12" spans="1:63">
      <c r="A12" s="10" t="s">
        <v>52</v>
      </c>
      <c r="B12" s="10" t="s">
        <v>36</v>
      </c>
      <c r="C12" s="10" t="s">
        <v>43</v>
      </c>
      <c r="D12" s="11"/>
      <c r="E12" s="11"/>
      <c r="F12" s="11">
        <f t="shared" si="3"/>
        <v>0</v>
      </c>
      <c r="G12" s="12"/>
      <c r="H12" s="11">
        <v>22</v>
      </c>
      <c r="I12" s="11">
        <v>920079.22999999986</v>
      </c>
      <c r="J12" s="12"/>
      <c r="K12" s="11">
        <v>17</v>
      </c>
      <c r="L12" s="11">
        <v>437742</v>
      </c>
      <c r="M12" s="11">
        <f t="shared" si="4"/>
        <v>25749.529411764706</v>
      </c>
      <c r="O12" s="11">
        <v>17</v>
      </c>
      <c r="P12" s="11">
        <v>437742</v>
      </c>
      <c r="R12" s="11">
        <v>16</v>
      </c>
      <c r="S12" s="11">
        <v>376241</v>
      </c>
      <c r="T12" s="11">
        <f t="shared" si="5"/>
        <v>23515.0625</v>
      </c>
      <c r="V12" s="11">
        <v>16</v>
      </c>
      <c r="W12" s="11">
        <v>376241</v>
      </c>
      <c r="X12" s="11">
        <f t="shared" si="6"/>
        <v>23515.0625</v>
      </c>
      <c r="Y12" s="11"/>
      <c r="Z12" s="11">
        <f t="shared" si="7"/>
        <v>-61501</v>
      </c>
      <c r="AB12" s="11">
        <v>16</v>
      </c>
      <c r="AC12" s="11">
        <v>376241</v>
      </c>
      <c r="AD12" s="11">
        <f t="shared" si="8"/>
        <v>23515.0625</v>
      </c>
      <c r="AE12" s="12"/>
      <c r="AF12" s="11">
        <v>17</v>
      </c>
      <c r="AG12" s="11">
        <v>366709</v>
      </c>
      <c r="AH12" s="11">
        <f t="shared" si="9"/>
        <v>21571.117647058825</v>
      </c>
      <c r="AI12" s="11"/>
      <c r="AJ12" s="11">
        <f t="shared" si="10"/>
        <v>-71033</v>
      </c>
      <c r="AL12" s="11">
        <v>0</v>
      </c>
      <c r="AM12" s="11">
        <v>154229</v>
      </c>
      <c r="AN12" s="11">
        <f t="shared" si="11"/>
        <v>0</v>
      </c>
      <c r="AO12" s="11"/>
      <c r="AP12" s="11">
        <f t="shared" si="0"/>
        <v>-283513</v>
      </c>
      <c r="AR12" s="31">
        <v>16</v>
      </c>
      <c r="AS12" s="11">
        <v>358582</v>
      </c>
      <c r="AT12" s="11">
        <f t="shared" si="12"/>
        <v>22411.375</v>
      </c>
      <c r="AU12" s="11"/>
      <c r="AV12" s="11">
        <f t="shared" si="13"/>
        <v>-17659</v>
      </c>
      <c r="AW12" s="11">
        <f t="shared" si="1"/>
        <v>-79160</v>
      </c>
      <c r="AY12" s="31">
        <v>15</v>
      </c>
      <c r="AZ12" s="11">
        <v>357046</v>
      </c>
      <c r="BA12" s="11">
        <f t="shared" si="2"/>
        <v>23803.066666666666</v>
      </c>
      <c r="BB12" s="11"/>
      <c r="BC12" s="11"/>
      <c r="BD12" s="11"/>
      <c r="BI12"/>
      <c r="BJ12"/>
      <c r="BK12"/>
    </row>
    <row r="13" spans="1:63">
      <c r="A13" s="10" t="s">
        <v>53</v>
      </c>
      <c r="B13" s="10" t="s">
        <v>51</v>
      </c>
      <c r="C13" s="10" t="s">
        <v>47</v>
      </c>
      <c r="D13" s="11"/>
      <c r="E13" s="11"/>
      <c r="F13" s="11">
        <f t="shared" si="3"/>
        <v>0</v>
      </c>
      <c r="G13" s="12"/>
      <c r="H13" s="11">
        <v>21</v>
      </c>
      <c r="I13" s="11">
        <v>51863.743333333332</v>
      </c>
      <c r="J13" s="12"/>
      <c r="K13" s="11">
        <v>37</v>
      </c>
      <c r="L13" s="11">
        <v>54724.5</v>
      </c>
      <c r="M13" s="11">
        <f t="shared" si="4"/>
        <v>1479.0405405405406</v>
      </c>
      <c r="O13" s="11">
        <v>37</v>
      </c>
      <c r="P13" s="11">
        <v>54724.5</v>
      </c>
      <c r="R13" s="11">
        <v>30</v>
      </c>
      <c r="S13" s="11">
        <v>45495</v>
      </c>
      <c r="T13" s="11">
        <f t="shared" si="5"/>
        <v>1516.5</v>
      </c>
      <c r="V13" s="11">
        <v>30</v>
      </c>
      <c r="W13" s="11">
        <v>45495</v>
      </c>
      <c r="X13" s="11">
        <f t="shared" si="6"/>
        <v>1516.5</v>
      </c>
      <c r="Y13" s="11"/>
      <c r="Z13" s="11">
        <f t="shared" si="7"/>
        <v>-9229.5</v>
      </c>
      <c r="AB13" s="11">
        <v>30</v>
      </c>
      <c r="AC13" s="11">
        <v>45495</v>
      </c>
      <c r="AD13" s="11">
        <f t="shared" si="8"/>
        <v>1516.5</v>
      </c>
      <c r="AE13" s="12"/>
      <c r="AF13" s="11">
        <v>30</v>
      </c>
      <c r="AG13" s="11">
        <v>33179</v>
      </c>
      <c r="AH13" s="11">
        <f t="shared" si="9"/>
        <v>1105.9666666666667</v>
      </c>
      <c r="AI13" s="11"/>
      <c r="AJ13" s="11">
        <f t="shared" si="10"/>
        <v>-21545.5</v>
      </c>
      <c r="AL13" s="11">
        <v>31</v>
      </c>
      <c r="AM13" s="11">
        <v>33179</v>
      </c>
      <c r="AN13" s="11">
        <f t="shared" si="11"/>
        <v>1070.2903225806451</v>
      </c>
      <c r="AO13" s="11"/>
      <c r="AP13" s="11">
        <f t="shared" si="0"/>
        <v>-21545.5</v>
      </c>
      <c r="AR13" s="31">
        <v>50</v>
      </c>
      <c r="AS13" s="11">
        <v>40159</v>
      </c>
      <c r="AT13" s="11">
        <f t="shared" si="12"/>
        <v>803.18</v>
      </c>
      <c r="AU13" s="11"/>
      <c r="AV13" s="11">
        <f t="shared" si="13"/>
        <v>-5336</v>
      </c>
      <c r="AW13" s="11">
        <f t="shared" si="1"/>
        <v>-14565.5</v>
      </c>
      <c r="AY13" s="31">
        <v>48</v>
      </c>
      <c r="AZ13" s="11">
        <v>39816</v>
      </c>
      <c r="BA13" s="11">
        <f t="shared" si="2"/>
        <v>829.5</v>
      </c>
      <c r="BB13" s="11"/>
      <c r="BC13" s="11"/>
      <c r="BD13" s="11"/>
      <c r="BI13"/>
      <c r="BJ13"/>
      <c r="BK13"/>
    </row>
    <row r="14" spans="1:63">
      <c r="A14" s="10" t="s">
        <v>54</v>
      </c>
      <c r="B14" s="10" t="s">
        <v>36</v>
      </c>
      <c r="C14" s="10" t="s">
        <v>47</v>
      </c>
      <c r="D14" s="11"/>
      <c r="E14" s="11"/>
      <c r="F14" s="11">
        <f t="shared" si="3"/>
        <v>0</v>
      </c>
      <c r="G14" s="12"/>
      <c r="H14" s="11">
        <v>2</v>
      </c>
      <c r="I14" s="11">
        <v>25758.699999999997</v>
      </c>
      <c r="J14" s="12"/>
      <c r="K14" s="11">
        <v>5</v>
      </c>
      <c r="L14" s="11">
        <v>10150</v>
      </c>
      <c r="M14" s="11">
        <f t="shared" si="4"/>
        <v>2030</v>
      </c>
      <c r="O14" s="11">
        <v>5</v>
      </c>
      <c r="P14" s="11">
        <v>10150</v>
      </c>
      <c r="R14" s="11">
        <v>1</v>
      </c>
      <c r="S14" s="11">
        <v>14058</v>
      </c>
      <c r="T14" s="11">
        <f t="shared" si="5"/>
        <v>14058</v>
      </c>
      <c r="V14" s="11">
        <v>1</v>
      </c>
      <c r="W14" s="11">
        <v>14058</v>
      </c>
      <c r="X14" s="11">
        <f t="shared" si="6"/>
        <v>14058</v>
      </c>
      <c r="Y14" s="11"/>
      <c r="Z14" s="11">
        <f t="shared" si="7"/>
        <v>3908</v>
      </c>
      <c r="AB14" s="11">
        <v>1</v>
      </c>
      <c r="AC14" s="11">
        <v>14058</v>
      </c>
      <c r="AD14" s="11">
        <f t="shared" si="8"/>
        <v>14058</v>
      </c>
      <c r="AE14" s="12"/>
      <c r="AF14" s="11">
        <v>1</v>
      </c>
      <c r="AG14" s="11">
        <v>11466</v>
      </c>
      <c r="AH14" s="11">
        <f t="shared" si="9"/>
        <v>11466</v>
      </c>
      <c r="AI14" s="11"/>
      <c r="AJ14" s="11">
        <f t="shared" si="10"/>
        <v>1316</v>
      </c>
      <c r="AL14" s="11">
        <v>1</v>
      </c>
      <c r="AM14" s="11">
        <v>11466</v>
      </c>
      <c r="AN14" s="11">
        <f t="shared" si="11"/>
        <v>11466</v>
      </c>
      <c r="AO14" s="11"/>
      <c r="AP14" s="11">
        <f t="shared" si="0"/>
        <v>1316</v>
      </c>
      <c r="AR14" s="11">
        <v>2</v>
      </c>
      <c r="AS14" s="11">
        <v>17956</v>
      </c>
      <c r="AT14" s="11">
        <f t="shared" si="12"/>
        <v>8978</v>
      </c>
      <c r="AU14" s="11"/>
      <c r="AV14" s="11">
        <f t="shared" si="13"/>
        <v>3898</v>
      </c>
      <c r="AW14" s="11">
        <f t="shared" si="1"/>
        <v>7806</v>
      </c>
      <c r="AY14" s="11">
        <v>1</v>
      </c>
      <c r="AZ14" s="11">
        <v>17956</v>
      </c>
      <c r="BA14" s="11">
        <f t="shared" si="2"/>
        <v>17956</v>
      </c>
      <c r="BB14" s="11"/>
      <c r="BC14" s="11"/>
      <c r="BD14" s="11"/>
      <c r="BI14"/>
      <c r="BJ14"/>
      <c r="BK14"/>
    </row>
    <row r="15" spans="1:63">
      <c r="A15" s="10" t="s">
        <v>55</v>
      </c>
      <c r="B15" s="10" t="s">
        <v>56</v>
      </c>
      <c r="C15" s="10" t="s">
        <v>43</v>
      </c>
      <c r="D15" s="11"/>
      <c r="E15" s="11"/>
      <c r="F15" s="11">
        <f t="shared" si="3"/>
        <v>0</v>
      </c>
      <c r="G15" s="12"/>
      <c r="H15" s="11">
        <v>1</v>
      </c>
      <c r="I15" s="11">
        <v>57631</v>
      </c>
      <c r="J15" s="12"/>
      <c r="K15" s="11">
        <v>2</v>
      </c>
      <c r="L15" s="11">
        <v>197615</v>
      </c>
      <c r="M15" s="11">
        <f t="shared" si="4"/>
        <v>98807.5</v>
      </c>
      <c r="O15" s="11">
        <v>2</v>
      </c>
      <c r="P15" s="11">
        <v>197615</v>
      </c>
      <c r="R15" s="11">
        <v>2</v>
      </c>
      <c r="S15" s="11">
        <v>267182</v>
      </c>
      <c r="T15" s="11">
        <f t="shared" si="5"/>
        <v>133591</v>
      </c>
      <c r="V15" s="11">
        <v>2</v>
      </c>
      <c r="W15" s="11">
        <v>267182</v>
      </c>
      <c r="X15" s="11">
        <f t="shared" si="6"/>
        <v>133591</v>
      </c>
      <c r="Y15" s="11"/>
      <c r="Z15" s="11">
        <f t="shared" si="7"/>
        <v>69567</v>
      </c>
      <c r="AB15" s="11">
        <v>2</v>
      </c>
      <c r="AC15" s="11">
        <v>267182</v>
      </c>
      <c r="AD15" s="11">
        <f t="shared" si="8"/>
        <v>133591</v>
      </c>
      <c r="AE15" s="12"/>
      <c r="AF15" s="11">
        <v>2</v>
      </c>
      <c r="AG15" s="11">
        <v>267182</v>
      </c>
      <c r="AH15" s="11">
        <f t="shared" si="9"/>
        <v>133591</v>
      </c>
      <c r="AI15" s="11"/>
      <c r="AJ15" s="11">
        <f t="shared" si="10"/>
        <v>69567</v>
      </c>
      <c r="AL15" s="11">
        <v>2</v>
      </c>
      <c r="AM15" s="11">
        <v>267182</v>
      </c>
      <c r="AN15" s="11">
        <f t="shared" si="11"/>
        <v>133591</v>
      </c>
      <c r="AO15" s="11"/>
      <c r="AP15" s="11">
        <f t="shared" si="0"/>
        <v>69567</v>
      </c>
      <c r="AR15" s="11">
        <v>3</v>
      </c>
      <c r="AS15" s="11">
        <v>252093</v>
      </c>
      <c r="AT15" s="11">
        <f t="shared" si="12"/>
        <v>84031</v>
      </c>
      <c r="AU15" s="11"/>
      <c r="AV15" s="11">
        <f t="shared" si="13"/>
        <v>-15089</v>
      </c>
      <c r="AW15" s="11">
        <f t="shared" si="1"/>
        <v>54478</v>
      </c>
      <c r="AY15" s="11">
        <v>3</v>
      </c>
      <c r="AZ15" s="11">
        <v>252093</v>
      </c>
      <c r="BA15" s="11">
        <f t="shared" si="2"/>
        <v>84031</v>
      </c>
      <c r="BB15" s="11"/>
      <c r="BC15" s="11"/>
      <c r="BD15" s="11"/>
      <c r="BI15"/>
      <c r="BJ15"/>
      <c r="BK15"/>
    </row>
    <row r="16" spans="1:63">
      <c r="A16" s="10" t="s">
        <v>57</v>
      </c>
      <c r="B16" s="10" t="s">
        <v>51</v>
      </c>
      <c r="C16" s="10" t="s">
        <v>47</v>
      </c>
      <c r="D16" s="11"/>
      <c r="E16" s="11"/>
      <c r="F16" s="11"/>
      <c r="G16" s="12"/>
      <c r="H16" s="11">
        <v>1</v>
      </c>
      <c r="I16" s="11">
        <v>17263</v>
      </c>
      <c r="J16" s="12"/>
      <c r="K16" s="11">
        <v>3</v>
      </c>
      <c r="L16" s="11">
        <v>24066</v>
      </c>
      <c r="M16" s="11"/>
      <c r="O16" s="11">
        <v>3</v>
      </c>
      <c r="P16" s="11">
        <v>24066</v>
      </c>
      <c r="R16" s="11"/>
      <c r="S16" s="11"/>
      <c r="T16" s="11"/>
      <c r="V16" s="11"/>
      <c r="W16" s="11"/>
      <c r="X16" s="11"/>
      <c r="Y16" s="11"/>
      <c r="Z16" s="11"/>
      <c r="AB16" s="11"/>
      <c r="AC16" s="11"/>
      <c r="AD16" s="11"/>
      <c r="AE16" s="12"/>
      <c r="AF16" s="11"/>
      <c r="AG16" s="11"/>
      <c r="AH16" s="11"/>
      <c r="AI16" s="11"/>
      <c r="AJ16" s="11"/>
      <c r="AL16" s="11"/>
      <c r="AM16" s="11"/>
      <c r="AN16" s="11"/>
      <c r="AO16" s="11"/>
      <c r="AP16" s="11"/>
      <c r="AR16" s="11">
        <v>0</v>
      </c>
      <c r="AS16" s="11">
        <v>5119</v>
      </c>
      <c r="AT16" s="11"/>
      <c r="AU16" s="11"/>
      <c r="AV16" s="11">
        <f t="shared" si="13"/>
        <v>5119</v>
      </c>
      <c r="AW16" s="11">
        <f t="shared" si="1"/>
        <v>-18947</v>
      </c>
      <c r="AY16" s="11"/>
      <c r="AZ16" s="11"/>
      <c r="BA16" s="11">
        <f t="shared" si="2"/>
        <v>0</v>
      </c>
      <c r="BB16" s="11"/>
      <c r="BC16" s="11"/>
      <c r="BD16" s="11"/>
      <c r="BI16"/>
      <c r="BJ16"/>
      <c r="BK16"/>
    </row>
    <row r="17" spans="1:66">
      <c r="A17" s="10" t="s">
        <v>58</v>
      </c>
      <c r="B17" s="10" t="s">
        <v>36</v>
      </c>
      <c r="C17" s="10" t="s">
        <v>43</v>
      </c>
      <c r="D17" s="11"/>
      <c r="E17" s="11"/>
      <c r="F17" s="11">
        <f>IF(D17=0,0,+E17/D17)</f>
        <v>0</v>
      </c>
      <c r="G17" s="12"/>
      <c r="H17" s="11">
        <v>1</v>
      </c>
      <c r="I17" s="11">
        <v>6981</v>
      </c>
      <c r="J17" s="12"/>
      <c r="K17" s="11">
        <v>1</v>
      </c>
      <c r="L17" s="11">
        <v>12100</v>
      </c>
      <c r="M17" s="11">
        <f>IF(K17=0,0,+L17/K17)</f>
        <v>12100</v>
      </c>
      <c r="O17" s="11">
        <v>1</v>
      </c>
      <c r="P17" s="11">
        <v>12100</v>
      </c>
      <c r="R17" s="11">
        <v>1</v>
      </c>
      <c r="S17" s="11">
        <v>12100</v>
      </c>
      <c r="T17" s="11">
        <f>IF(R17=0,0,+S17/R17)</f>
        <v>12100</v>
      </c>
      <c r="V17" s="11">
        <v>1</v>
      </c>
      <c r="W17" s="11">
        <v>12100</v>
      </c>
      <c r="X17" s="11">
        <f>IF(V17=0,0,+W17/V17)</f>
        <v>12100</v>
      </c>
      <c r="Y17" s="11"/>
      <c r="Z17" s="11">
        <f>+W17-P17</f>
        <v>0</v>
      </c>
      <c r="AB17" s="11">
        <v>1</v>
      </c>
      <c r="AC17" s="11">
        <v>12100</v>
      </c>
      <c r="AD17" s="11">
        <f>IF(AB17=0,0,+AC17/AB17)</f>
        <v>12100</v>
      </c>
      <c r="AE17" s="12"/>
      <c r="AF17" s="11">
        <v>1</v>
      </c>
      <c r="AG17" s="11">
        <v>12100</v>
      </c>
      <c r="AH17" s="11">
        <f>IF(AF17=0,0,+AG17/AF17)</f>
        <v>12100</v>
      </c>
      <c r="AI17" s="11"/>
      <c r="AJ17" s="11">
        <f>+AG17-$P17</f>
        <v>0</v>
      </c>
      <c r="AL17" s="11">
        <v>1</v>
      </c>
      <c r="AM17" s="11">
        <v>12100</v>
      </c>
      <c r="AN17" s="11">
        <f>IF(AL17=0,0,+AM17/AL17)</f>
        <v>12100</v>
      </c>
      <c r="AO17" s="11"/>
      <c r="AP17" s="11">
        <f>+AM17-$P17</f>
        <v>0</v>
      </c>
      <c r="AR17" s="11">
        <v>2</v>
      </c>
      <c r="AS17" s="11">
        <v>0</v>
      </c>
      <c r="AT17" s="11">
        <f>IF(AR17=0,0,+AS17/AR17)</f>
        <v>0</v>
      </c>
      <c r="AU17" s="11"/>
      <c r="AV17" s="11">
        <f t="shared" si="13"/>
        <v>-12100</v>
      </c>
      <c r="AW17" s="11">
        <f t="shared" si="1"/>
        <v>-12100</v>
      </c>
      <c r="AY17" s="11">
        <v>0</v>
      </c>
      <c r="AZ17" s="11">
        <v>5119</v>
      </c>
      <c r="BA17" s="11">
        <f t="shared" si="2"/>
        <v>0</v>
      </c>
      <c r="BB17" s="11"/>
      <c r="BC17" s="11"/>
      <c r="BD17" s="11"/>
      <c r="BI17"/>
      <c r="BJ17"/>
      <c r="BK17"/>
    </row>
    <row r="18" spans="1:66">
      <c r="A18" s="10" t="s">
        <v>59</v>
      </c>
      <c r="B18" s="10" t="s">
        <v>60</v>
      </c>
      <c r="C18" s="10" t="s">
        <v>47</v>
      </c>
      <c r="D18" s="11"/>
      <c r="E18" s="11"/>
      <c r="F18" s="11">
        <f>IF(D18=0,0,+E18/D18)</f>
        <v>0</v>
      </c>
      <c r="G18" s="12"/>
      <c r="H18" s="11">
        <v>2</v>
      </c>
      <c r="I18" s="11">
        <v>23693</v>
      </c>
      <c r="J18" s="12"/>
      <c r="K18" s="11">
        <v>4</v>
      </c>
      <c r="L18" s="11">
        <v>21536</v>
      </c>
      <c r="M18" s="11">
        <f>IF(K18=0,0,+L18/K18)</f>
        <v>5384</v>
      </c>
      <c r="O18" s="11">
        <v>4</v>
      </c>
      <c r="P18" s="11">
        <v>21536</v>
      </c>
      <c r="R18" s="11">
        <v>5</v>
      </c>
      <c r="S18" s="11">
        <v>12117</v>
      </c>
      <c r="T18" s="11">
        <f>IF(R18=0,0,+S18/R18)</f>
        <v>2423.4</v>
      </c>
      <c r="V18" s="11">
        <v>5</v>
      </c>
      <c r="W18" s="11">
        <v>12117</v>
      </c>
      <c r="X18" s="11">
        <f>IF(V18=0,0,+W18/V18)</f>
        <v>2423.4</v>
      </c>
      <c r="Y18" s="11"/>
      <c r="Z18" s="11">
        <f>+W18-P18</f>
        <v>-9419</v>
      </c>
      <c r="AB18" s="11">
        <v>5</v>
      </c>
      <c r="AC18" s="11">
        <v>12117</v>
      </c>
      <c r="AD18" s="11">
        <f>IF(AB18=0,0,+AC18/AB18)</f>
        <v>2423.4</v>
      </c>
      <c r="AE18" s="12"/>
      <c r="AF18" s="11">
        <v>5</v>
      </c>
      <c r="AG18" s="11">
        <v>41345</v>
      </c>
      <c r="AH18" s="11">
        <f>IF(AF18=0,0,+AG18/AF18)</f>
        <v>8269</v>
      </c>
      <c r="AI18" s="11"/>
      <c r="AJ18" s="11">
        <f>+AG18-$P18</f>
        <v>19809</v>
      </c>
      <c r="AL18" s="11">
        <v>5</v>
      </c>
      <c r="AM18" s="11">
        <v>41345</v>
      </c>
      <c r="AN18" s="11">
        <f>IF(AL18=0,0,+AM18/AL18)</f>
        <v>8269</v>
      </c>
      <c r="AO18" s="11"/>
      <c r="AP18" s="11">
        <f>+AM18-$P18</f>
        <v>19809</v>
      </c>
      <c r="AR18" s="11">
        <v>8</v>
      </c>
      <c r="AS18" s="11">
        <v>50327</v>
      </c>
      <c r="AT18" s="11">
        <f>IF(AR18=0,0,+AS18/AR18)</f>
        <v>6290.875</v>
      </c>
      <c r="AU18" s="11"/>
      <c r="AV18" s="11">
        <f t="shared" si="13"/>
        <v>38210</v>
      </c>
      <c r="AW18" s="11">
        <f t="shared" si="1"/>
        <v>28791</v>
      </c>
      <c r="AY18" s="11">
        <v>8</v>
      </c>
      <c r="AZ18" s="11">
        <v>50327</v>
      </c>
      <c r="BA18" s="11">
        <f>IF(AY18=0,0,+AZ18/AY18)</f>
        <v>6290.875</v>
      </c>
      <c r="BB18" s="11"/>
      <c r="BC18" s="11"/>
      <c r="BD18" s="11"/>
      <c r="BI18"/>
      <c r="BJ18"/>
      <c r="BK18"/>
    </row>
    <row r="19" spans="1:66">
      <c r="A19" s="13"/>
      <c r="B19" s="13"/>
      <c r="C19" s="13"/>
      <c r="D19" s="14">
        <f>SUM(D4:D18)</f>
        <v>0</v>
      </c>
      <c r="E19" s="14">
        <f>SUM(E4:E18)</f>
        <v>0</v>
      </c>
      <c r="F19" s="11">
        <f>IF(D19=0,0,+E19/D19)</f>
        <v>0</v>
      </c>
      <c r="G19" s="12"/>
      <c r="H19" s="14">
        <f>SUM(H4:H18)</f>
        <v>70</v>
      </c>
      <c r="I19" s="14">
        <f>SUM(I4:I18)</f>
        <v>1461997.7533333332</v>
      </c>
      <c r="J19" s="12"/>
      <c r="K19" s="15">
        <f>SUM(K4:K18)</f>
        <v>102</v>
      </c>
      <c r="L19" s="15">
        <f>SUM(L4:L18)</f>
        <v>1458405.48</v>
      </c>
      <c r="M19" s="11">
        <f>IF(K19=0,0,+L19/K19)</f>
        <v>14298.09294117647</v>
      </c>
      <c r="O19" s="36">
        <f>SUM(O4:O18)</f>
        <v>102</v>
      </c>
      <c r="P19" s="36">
        <f>SUM(P4:P18)</f>
        <v>1458405.48</v>
      </c>
      <c r="R19" s="15">
        <f>SUM(R4:R18)</f>
        <v>108</v>
      </c>
      <c r="S19" s="15">
        <f>SUM(S4:S18)</f>
        <v>2269340</v>
      </c>
      <c r="T19" s="11">
        <f>IF(R19=0,0,+S19/R19)</f>
        <v>21012.407407407409</v>
      </c>
      <c r="V19" s="15">
        <f>SUM(V4:V18)</f>
        <v>108</v>
      </c>
      <c r="W19" s="15">
        <f>SUM(W4:W18)</f>
        <v>2269340</v>
      </c>
      <c r="X19" s="14">
        <f>IF(V19=0,0,+W19/V19)</f>
        <v>21012.407407407409</v>
      </c>
      <c r="Y19" s="15">
        <f>SUM(Y4:Y18)</f>
        <v>0</v>
      </c>
      <c r="Z19" s="15">
        <f>+W19-P19</f>
        <v>810934.52</v>
      </c>
      <c r="AB19" s="15">
        <f>SUM(AB4:AB18)</f>
        <v>108</v>
      </c>
      <c r="AC19" s="15">
        <f>SUM(AC4:AC18)</f>
        <v>2269340</v>
      </c>
      <c r="AD19" s="14">
        <f>IF(AB19=0,0,+AC19/AB19)</f>
        <v>21012.407407407409</v>
      </c>
      <c r="AE19" s="17"/>
      <c r="AF19" s="15">
        <f>SUM(AF4:AF18)</f>
        <v>110</v>
      </c>
      <c r="AG19" s="15">
        <f>SUM(AG4:AG18)</f>
        <v>2537120</v>
      </c>
      <c r="AH19" s="14">
        <f>IF(AF19=0,0,+AG19/AF19)</f>
        <v>23064.727272727272</v>
      </c>
      <c r="AI19" s="15">
        <f>SUM(AI4:AI18)</f>
        <v>0</v>
      </c>
      <c r="AJ19" s="15">
        <f>SUM(AJ4:AJ18)</f>
        <v>1102780.52</v>
      </c>
      <c r="AL19" s="15">
        <f>SUM(AL4:AL18)</f>
        <v>49</v>
      </c>
      <c r="AM19" s="15">
        <f>SUM(AM4:AM18)</f>
        <v>1751319</v>
      </c>
      <c r="AN19" s="14">
        <f>IF(AL19=0,0,+AM19/AL19)</f>
        <v>35741.204081632655</v>
      </c>
      <c r="AO19" s="15">
        <f>SUM(AO4:AO18)</f>
        <v>0</v>
      </c>
      <c r="AP19" s="15">
        <f>SUM(AP4:AP18)</f>
        <v>316979.52</v>
      </c>
      <c r="AR19" s="15">
        <f>SUM(AR4:AR18)</f>
        <v>136</v>
      </c>
      <c r="AS19" s="15">
        <f>SUM(AS4:AS18)</f>
        <v>2491578</v>
      </c>
      <c r="AT19" s="14">
        <f>IF(AR19=0,0,+AS19/AR19)</f>
        <v>18320.426470588234</v>
      </c>
      <c r="AU19" s="15">
        <f>SUM(AU4:AU18)</f>
        <v>0</v>
      </c>
      <c r="AV19" s="15">
        <f>SUM(AV4:AV18)</f>
        <v>207267</v>
      </c>
      <c r="AW19" s="15">
        <f>SUM(AW4:AW18)</f>
        <v>1033172.52</v>
      </c>
      <c r="AY19" s="36">
        <f>SUM(AY4:AY18)</f>
        <v>129</v>
      </c>
      <c r="AZ19" s="36">
        <f>SUM(AZ4:AZ18)</f>
        <v>2478211</v>
      </c>
      <c r="BA19" s="14">
        <f>IF(AY19=0,0,+AZ19/AY19)</f>
        <v>19210.937984496122</v>
      </c>
      <c r="BB19" s="15">
        <f>SUM(BB4:BB18)</f>
        <v>0</v>
      </c>
      <c r="BC19" s="15">
        <f>SUM(BC4:BC18)</f>
        <v>0</v>
      </c>
      <c r="BD19" s="15">
        <f>SUM(BD4:BD18)</f>
        <v>0</v>
      </c>
      <c r="BJ19"/>
      <c r="BK19"/>
    </row>
    <row r="20" spans="1:66">
      <c r="A20"/>
      <c r="B20"/>
      <c r="C20"/>
      <c r="D20"/>
      <c r="E20" s="11" t="e">
        <f>+E19/D19</f>
        <v>#DIV/0!</v>
      </c>
      <c r="F20"/>
      <c r="G20"/>
      <c r="H20"/>
      <c r="I20" s="11">
        <f>+I19/H19</f>
        <v>20885.682190476189</v>
      </c>
      <c r="J20"/>
      <c r="K20"/>
      <c r="L20" s="11">
        <f>+L19/K19</f>
        <v>14298.09294117647</v>
      </c>
      <c r="M20"/>
      <c r="O20"/>
      <c r="P20" s="11">
        <f>+P19/O19</f>
        <v>14298.09294117647</v>
      </c>
      <c r="Q20"/>
      <c r="R20"/>
      <c r="S20" s="11">
        <f>+S19/R19</f>
        <v>21012.407407407409</v>
      </c>
      <c r="T20"/>
      <c r="U20"/>
      <c r="V20"/>
      <c r="W20" s="11">
        <f>+W19/V19</f>
        <v>21012.407407407409</v>
      </c>
      <c r="X20"/>
      <c r="AB20"/>
      <c r="AC20" s="11">
        <f>+AC19/AB19</f>
        <v>21012.407407407409</v>
      </c>
      <c r="AD20"/>
      <c r="AF20"/>
      <c r="AG20" s="11">
        <f>+AG19/AF19</f>
        <v>23064.727272727272</v>
      </c>
      <c r="AH20"/>
      <c r="AL20"/>
      <c r="AM20" s="11">
        <f>+AM19/AL19</f>
        <v>35741.204081632655</v>
      </c>
      <c r="AN20"/>
      <c r="AR20"/>
      <c r="AS20" s="11">
        <f>+AS19/AR19</f>
        <v>18320.426470588234</v>
      </c>
      <c r="AT20"/>
      <c r="AY20"/>
      <c r="AZ20" s="11">
        <f>+AZ19/AY19</f>
        <v>19210.937984496122</v>
      </c>
      <c r="BA20"/>
      <c r="BJ20"/>
      <c r="BK20"/>
    </row>
    <row r="21" spans="1:66" ht="13.5" thickBot="1">
      <c r="AL21" s="24" t="s">
        <v>61</v>
      </c>
      <c r="AM21" s="24"/>
      <c r="AN21" s="24"/>
      <c r="AO21" s="24"/>
      <c r="AP21" s="24"/>
      <c r="AY21" s="2" t="s">
        <v>62</v>
      </c>
      <c r="AZ21" s="2" t="s">
        <v>63</v>
      </c>
      <c r="BA21" s="2">
        <f>5*100</f>
        <v>500</v>
      </c>
      <c r="BB21" s="2" t="s">
        <v>64</v>
      </c>
    </row>
    <row r="22" spans="1:66" customFormat="1" ht="27" thickBot="1">
      <c r="A22" s="22" t="s">
        <v>65</v>
      </c>
      <c r="B22" s="1"/>
      <c r="C22" s="2"/>
      <c r="D22" s="2"/>
      <c r="E22" s="2"/>
      <c r="H22" s="2"/>
      <c r="I22" s="2"/>
      <c r="BI22" s="35" t="s">
        <v>66</v>
      </c>
    </row>
    <row r="23" spans="1:66" customFormat="1" ht="54.75" customHeight="1" thickBot="1">
      <c r="A23" s="3" t="s">
        <v>1</v>
      </c>
      <c r="B23" s="4" t="s">
        <v>2</v>
      </c>
      <c r="C23" s="5" t="s">
        <v>3</v>
      </c>
      <c r="D23" s="5" t="s">
        <v>4</v>
      </c>
      <c r="E23" s="6" t="s">
        <v>5</v>
      </c>
      <c r="F23" s="7" t="s">
        <v>6</v>
      </c>
      <c r="G23" s="8"/>
      <c r="H23" s="5" t="s">
        <v>7</v>
      </c>
      <c r="I23" s="5" t="s">
        <v>8</v>
      </c>
      <c r="J23" s="8"/>
      <c r="K23" s="5" t="s">
        <v>9</v>
      </c>
      <c r="L23" s="5" t="s">
        <v>10</v>
      </c>
      <c r="M23" s="7" t="s">
        <v>6</v>
      </c>
      <c r="O23" s="5" t="s">
        <v>11</v>
      </c>
      <c r="P23" s="5" t="s">
        <v>12</v>
      </c>
      <c r="R23" s="5" t="s">
        <v>13</v>
      </c>
      <c r="S23" s="5" t="s">
        <v>14</v>
      </c>
      <c r="T23" s="7" t="s">
        <v>6</v>
      </c>
      <c r="U23" s="2"/>
      <c r="V23" s="3" t="s">
        <v>15</v>
      </c>
      <c r="W23" s="5" t="s">
        <v>16</v>
      </c>
      <c r="X23" s="7" t="s">
        <v>6</v>
      </c>
      <c r="Y23" s="5" t="s">
        <v>17</v>
      </c>
      <c r="Z23" s="5" t="s">
        <v>18</v>
      </c>
      <c r="AB23" s="3" t="s">
        <v>19</v>
      </c>
      <c r="AC23" s="5" t="s">
        <v>20</v>
      </c>
      <c r="AD23" s="7" t="s">
        <v>6</v>
      </c>
      <c r="AE23" s="16"/>
      <c r="AF23" s="3" t="s">
        <v>21</v>
      </c>
      <c r="AG23" s="5" t="s">
        <v>22</v>
      </c>
      <c r="AH23" s="7" t="s">
        <v>6</v>
      </c>
      <c r="AI23" s="5" t="s">
        <v>17</v>
      </c>
      <c r="AJ23" s="6" t="s">
        <v>23</v>
      </c>
      <c r="AK23" s="16"/>
      <c r="AL23" s="3" t="s">
        <v>67</v>
      </c>
      <c r="AM23" s="5" t="s">
        <v>68</v>
      </c>
      <c r="AN23" s="7" t="s">
        <v>6</v>
      </c>
      <c r="AO23" s="5" t="s">
        <v>17</v>
      </c>
      <c r="AP23" s="6" t="s">
        <v>69</v>
      </c>
      <c r="AQ23" s="16"/>
      <c r="AR23" s="33" t="s">
        <v>27</v>
      </c>
      <c r="AS23" s="34" t="s">
        <v>28</v>
      </c>
      <c r="AT23" s="7" t="s">
        <v>6</v>
      </c>
      <c r="AU23" s="5" t="s">
        <v>17</v>
      </c>
      <c r="AV23" s="6" t="s">
        <v>29</v>
      </c>
      <c r="AW23" s="6" t="s">
        <v>30</v>
      </c>
      <c r="AY23" s="33" t="str">
        <f>+AY2</f>
        <v>No of pupils March 2022</v>
      </c>
      <c r="AZ23" s="34" t="str">
        <f>+AZ2</f>
        <v>Spend March 2022</v>
      </c>
      <c r="BA23" s="7" t="s">
        <v>6</v>
      </c>
      <c r="BB23" s="5" t="s">
        <v>17</v>
      </c>
      <c r="BC23" s="6"/>
      <c r="BD23" s="6"/>
      <c r="BE23" s="16"/>
      <c r="BF23" s="3" t="s">
        <v>70</v>
      </c>
      <c r="BG23" s="3" t="s">
        <v>71</v>
      </c>
      <c r="BI23" s="3" t="s">
        <v>72</v>
      </c>
    </row>
    <row r="24" spans="1:66">
      <c r="D24" s="9"/>
      <c r="E24" s="9" t="s">
        <v>33</v>
      </c>
      <c r="F24" s="9" t="s">
        <v>34</v>
      </c>
      <c r="I24" s="9" t="s">
        <v>33</v>
      </c>
      <c r="L24" s="9" t="s">
        <v>33</v>
      </c>
      <c r="P24" s="9" t="s">
        <v>33</v>
      </c>
      <c r="S24" s="9" t="s">
        <v>33</v>
      </c>
      <c r="T24" s="9" t="s">
        <v>34</v>
      </c>
      <c r="W24" s="9" t="s">
        <v>33</v>
      </c>
      <c r="Y24" s="9"/>
      <c r="Z24" s="9"/>
      <c r="AC24" s="9" t="s">
        <v>33</v>
      </c>
      <c r="AD24" s="9" t="s">
        <v>34</v>
      </c>
      <c r="AE24" s="9"/>
      <c r="AG24" s="9" t="s">
        <v>33</v>
      </c>
      <c r="AH24" s="9" t="s">
        <v>34</v>
      </c>
      <c r="AI24" s="9"/>
      <c r="AJ24" s="9" t="s">
        <v>33</v>
      </c>
      <c r="AM24" s="9" t="s">
        <v>33</v>
      </c>
      <c r="AN24" s="9" t="s">
        <v>34</v>
      </c>
      <c r="AO24" s="9"/>
      <c r="AP24" s="9" t="s">
        <v>33</v>
      </c>
      <c r="AS24" s="9" t="s">
        <v>33</v>
      </c>
      <c r="AT24" s="9" t="s">
        <v>34</v>
      </c>
      <c r="AU24" s="9"/>
      <c r="AV24" s="9" t="s">
        <v>33</v>
      </c>
      <c r="AW24" s="9" t="s">
        <v>33</v>
      </c>
      <c r="AZ24" s="9" t="s">
        <v>33</v>
      </c>
      <c r="BA24" s="9" t="s">
        <v>34</v>
      </c>
      <c r="BB24" s="9"/>
      <c r="BC24" s="9" t="s">
        <v>33</v>
      </c>
      <c r="BD24" s="9" t="s">
        <v>33</v>
      </c>
    </row>
    <row r="25" spans="1:66">
      <c r="A25" s="10" t="s">
        <v>73</v>
      </c>
      <c r="B25" s="10" t="s">
        <v>74</v>
      </c>
      <c r="C25" s="10" t="s">
        <v>75</v>
      </c>
      <c r="D25" s="11">
        <v>0</v>
      </c>
      <c r="E25" s="11"/>
      <c r="F25" s="11">
        <f t="shared" ref="F25:F36" si="14">IF(D25=0,0,+E25/D25)</f>
        <v>0</v>
      </c>
      <c r="G25" s="12"/>
      <c r="H25" s="11">
        <v>1</v>
      </c>
      <c r="I25" s="11">
        <v>129209</v>
      </c>
      <c r="J25" s="12"/>
      <c r="K25" s="11">
        <v>1</v>
      </c>
      <c r="L25" s="11">
        <v>146062</v>
      </c>
      <c r="M25" s="11">
        <f t="shared" ref="M25:M36" si="15">IF(K25=0,0,+L25/K25)</f>
        <v>146062</v>
      </c>
      <c r="O25" s="11">
        <v>1</v>
      </c>
      <c r="P25" s="11">
        <v>146062</v>
      </c>
      <c r="R25" s="11">
        <v>1</v>
      </c>
      <c r="S25" s="11">
        <v>146062</v>
      </c>
      <c r="T25" s="11">
        <f t="shared" ref="T25:T36" si="16">IF(R25=0,0,+S25/R25)</f>
        <v>146062</v>
      </c>
      <c r="V25" s="11">
        <v>1</v>
      </c>
      <c r="W25" s="11">
        <v>146062</v>
      </c>
      <c r="X25" s="11">
        <f t="shared" ref="X25:X37" si="17">IF(V25=0,0,+W25/V25)</f>
        <v>146062</v>
      </c>
      <c r="Y25" s="11"/>
      <c r="Z25" s="11">
        <f t="shared" ref="Z25:Z37" si="18">+W25-P25</f>
        <v>0</v>
      </c>
      <c r="AB25" s="11">
        <v>1</v>
      </c>
      <c r="AC25" s="11">
        <v>146062</v>
      </c>
      <c r="AD25" s="11">
        <f t="shared" ref="AD25:AD37" si="19">IF(AB25=0,0,+AC25/AB25)</f>
        <v>146062</v>
      </c>
      <c r="AE25" s="12"/>
      <c r="AF25" s="11">
        <v>1</v>
      </c>
      <c r="AG25" s="11">
        <v>146062</v>
      </c>
      <c r="AH25" s="11">
        <f t="shared" ref="AH25:AH37" si="20">IF(AF25=0,0,+AG25/AF25)</f>
        <v>146062</v>
      </c>
      <c r="AI25" s="11"/>
      <c r="AJ25" s="11">
        <f t="shared" ref="AJ25:AJ49" si="21">+AG25-$P25</f>
        <v>0</v>
      </c>
      <c r="AL25" s="11">
        <v>0</v>
      </c>
      <c r="AM25" s="11">
        <v>61795</v>
      </c>
      <c r="AN25" s="11">
        <f t="shared" ref="AN25:AN49" si="22">IF(AL25=0,0,+AM25/AL25)</f>
        <v>0</v>
      </c>
      <c r="AO25" s="11"/>
      <c r="AP25" s="11">
        <f t="shared" ref="AP25:AP56" si="23">+AM25-$P25</f>
        <v>-84267</v>
      </c>
      <c r="AR25" s="11">
        <v>0</v>
      </c>
      <c r="AS25" s="11">
        <v>61795</v>
      </c>
      <c r="AT25" s="11">
        <f t="shared" ref="AT25:AT56" si="24">IF(AR25=0,0,+AS25/AR25)</f>
        <v>0</v>
      </c>
      <c r="AU25" s="11"/>
      <c r="AV25" s="11">
        <f t="shared" ref="AV25:AV56" si="25">+AS25-$W25</f>
        <v>-84267</v>
      </c>
      <c r="AW25" s="11">
        <f t="shared" ref="AW25:AW56" si="26">+AS25-$P25</f>
        <v>-84267</v>
      </c>
      <c r="AY25" s="11">
        <v>0</v>
      </c>
      <c r="AZ25" s="11">
        <v>61795</v>
      </c>
      <c r="BA25" s="11">
        <f t="shared" ref="BA25:BA76" si="27">IF(AY25=0,0,+AZ25/AY25)</f>
        <v>0</v>
      </c>
      <c r="BB25" s="11"/>
      <c r="BC25" s="11"/>
      <c r="BD25" s="11"/>
      <c r="BF25" s="11"/>
      <c r="BG25" s="11"/>
      <c r="BI25" s="10"/>
      <c r="BK25"/>
      <c r="BL25"/>
      <c r="BM25"/>
      <c r="BN25"/>
    </row>
    <row r="26" spans="1:66">
      <c r="A26" s="10" t="s">
        <v>76</v>
      </c>
      <c r="B26" s="10" t="s">
        <v>77</v>
      </c>
      <c r="C26" s="10" t="s">
        <v>75</v>
      </c>
      <c r="D26" s="11">
        <v>1</v>
      </c>
      <c r="E26" s="11">
        <v>28059</v>
      </c>
      <c r="F26" s="11">
        <f t="shared" si="14"/>
        <v>28059</v>
      </c>
      <c r="G26" s="12"/>
      <c r="H26" s="11">
        <v>1</v>
      </c>
      <c r="I26" s="11">
        <v>28059</v>
      </c>
      <c r="J26" s="12"/>
      <c r="K26" s="11">
        <v>1</v>
      </c>
      <c r="L26" s="11">
        <v>28059</v>
      </c>
      <c r="M26" s="11">
        <f t="shared" si="15"/>
        <v>28059</v>
      </c>
      <c r="O26" s="11">
        <v>1</v>
      </c>
      <c r="P26" s="11">
        <v>28059</v>
      </c>
      <c r="R26" s="11">
        <v>0</v>
      </c>
      <c r="S26" s="11">
        <v>11871</v>
      </c>
      <c r="T26" s="11">
        <f t="shared" si="16"/>
        <v>0</v>
      </c>
      <c r="V26" s="11">
        <v>0</v>
      </c>
      <c r="W26" s="11">
        <v>11871</v>
      </c>
      <c r="X26" s="11">
        <f t="shared" si="17"/>
        <v>0</v>
      </c>
      <c r="Y26" s="11"/>
      <c r="Z26" s="11">
        <f t="shared" si="18"/>
        <v>-16188</v>
      </c>
      <c r="AB26" s="11">
        <v>0</v>
      </c>
      <c r="AC26" s="11">
        <v>11871</v>
      </c>
      <c r="AD26" s="11">
        <f t="shared" si="19"/>
        <v>0</v>
      </c>
      <c r="AE26" s="12"/>
      <c r="AF26" s="11">
        <v>0</v>
      </c>
      <c r="AG26" s="11">
        <v>0</v>
      </c>
      <c r="AH26" s="11">
        <f t="shared" si="20"/>
        <v>0</v>
      </c>
      <c r="AI26" s="11"/>
      <c r="AJ26" s="11">
        <f t="shared" si="21"/>
        <v>-28059</v>
      </c>
      <c r="AL26" s="11">
        <v>0</v>
      </c>
      <c r="AM26" s="11">
        <v>0</v>
      </c>
      <c r="AN26" s="11">
        <f t="shared" si="22"/>
        <v>0</v>
      </c>
      <c r="AO26" s="11"/>
      <c r="AP26" s="11">
        <f t="shared" si="23"/>
        <v>-28059</v>
      </c>
      <c r="AR26" s="11">
        <v>0</v>
      </c>
      <c r="AS26" s="11">
        <v>0</v>
      </c>
      <c r="AT26" s="11">
        <f t="shared" si="24"/>
        <v>0</v>
      </c>
      <c r="AU26" s="11"/>
      <c r="AV26" s="11">
        <f t="shared" si="25"/>
        <v>-11871</v>
      </c>
      <c r="AW26" s="11">
        <f t="shared" si="26"/>
        <v>-28059</v>
      </c>
      <c r="AY26" s="11">
        <v>0</v>
      </c>
      <c r="AZ26" s="11">
        <v>0</v>
      </c>
      <c r="BA26" s="11">
        <f t="shared" si="27"/>
        <v>0</v>
      </c>
      <c r="BB26" s="11"/>
      <c r="BC26" s="11"/>
      <c r="BD26" s="11"/>
      <c r="BF26" s="11"/>
      <c r="BG26" s="11"/>
      <c r="BI26" s="10"/>
      <c r="BK26"/>
      <c r="BL26"/>
      <c r="BM26"/>
      <c r="BN26"/>
    </row>
    <row r="27" spans="1:66">
      <c r="A27" s="10" t="s">
        <v>78</v>
      </c>
      <c r="B27" s="10" t="s">
        <v>60</v>
      </c>
      <c r="C27" s="10" t="s">
        <v>75</v>
      </c>
      <c r="D27" s="11">
        <v>13</v>
      </c>
      <c r="E27" s="11">
        <v>499671</v>
      </c>
      <c r="F27" s="11">
        <f t="shared" si="14"/>
        <v>38436.230769230766</v>
      </c>
      <c r="G27" s="12"/>
      <c r="H27" s="11">
        <v>16</v>
      </c>
      <c r="I27" s="11">
        <v>632786</v>
      </c>
      <c r="J27" s="12"/>
      <c r="K27" s="11">
        <v>24</v>
      </c>
      <c r="L27" s="11">
        <v>1113715</v>
      </c>
      <c r="M27" s="11">
        <f t="shared" si="15"/>
        <v>46404.791666666664</v>
      </c>
      <c r="O27" s="11">
        <v>25</v>
      </c>
      <c r="P27" s="11">
        <v>1143388</v>
      </c>
      <c r="R27" s="11">
        <v>26</v>
      </c>
      <c r="S27" s="11">
        <v>1361822</v>
      </c>
      <c r="T27" s="11">
        <f t="shared" si="16"/>
        <v>52377.769230769234</v>
      </c>
      <c r="V27" s="11">
        <v>27</v>
      </c>
      <c r="W27" s="11">
        <v>1380089</v>
      </c>
      <c r="X27" s="11">
        <f t="shared" si="17"/>
        <v>51114.407407407409</v>
      </c>
      <c r="Y27" s="11"/>
      <c r="Z27" s="11">
        <f t="shared" si="18"/>
        <v>236701</v>
      </c>
      <c r="AB27" s="11">
        <v>25</v>
      </c>
      <c r="AC27" s="11">
        <v>1369752</v>
      </c>
      <c r="AD27" s="11">
        <f t="shared" si="19"/>
        <v>54790.080000000002</v>
      </c>
      <c r="AE27" s="12"/>
      <c r="AF27" s="11">
        <v>27</v>
      </c>
      <c r="AG27" s="11">
        <v>1292273</v>
      </c>
      <c r="AH27" s="11">
        <f t="shared" si="20"/>
        <v>47861.962962962964</v>
      </c>
      <c r="AI27" s="11"/>
      <c r="AJ27" s="11">
        <f t="shared" si="21"/>
        <v>148885</v>
      </c>
      <c r="AL27" s="11">
        <v>26</v>
      </c>
      <c r="AM27" s="11">
        <v>1462049</v>
      </c>
      <c r="AN27" s="11">
        <f t="shared" si="22"/>
        <v>56232.653846153844</v>
      </c>
      <c r="AO27" s="11"/>
      <c r="AP27" s="11">
        <f t="shared" si="23"/>
        <v>318661</v>
      </c>
      <c r="AR27" s="11">
        <v>29</v>
      </c>
      <c r="AS27" s="11">
        <v>1530816</v>
      </c>
      <c r="AT27" s="11">
        <f t="shared" si="24"/>
        <v>52786.758620689652</v>
      </c>
      <c r="AU27" s="11"/>
      <c r="AV27" s="11">
        <f t="shared" si="25"/>
        <v>150727</v>
      </c>
      <c r="AW27" s="11">
        <f t="shared" si="26"/>
        <v>387428</v>
      </c>
      <c r="AY27" s="11">
        <v>31</v>
      </c>
      <c r="AZ27" s="11">
        <v>1557525</v>
      </c>
      <c r="BA27" s="11">
        <f t="shared" si="27"/>
        <v>50242.741935483871</v>
      </c>
      <c r="BB27" s="11"/>
      <c r="BC27" s="11"/>
      <c r="BD27" s="11"/>
      <c r="BF27" s="31">
        <v>11</v>
      </c>
      <c r="BG27" s="11">
        <v>286959</v>
      </c>
      <c r="BI27" s="11">
        <v>229170.2</v>
      </c>
      <c r="BK27"/>
      <c r="BL27"/>
      <c r="BM27"/>
      <c r="BN27"/>
    </row>
    <row r="28" spans="1:66">
      <c r="A28" s="10" t="s">
        <v>79</v>
      </c>
      <c r="B28" s="10" t="s">
        <v>60</v>
      </c>
      <c r="C28" s="10" t="s">
        <v>75</v>
      </c>
      <c r="D28" s="11">
        <v>7</v>
      </c>
      <c r="E28" s="11">
        <v>248871</v>
      </c>
      <c r="F28" s="11">
        <f t="shared" si="14"/>
        <v>35553</v>
      </c>
      <c r="G28" s="12"/>
      <c r="H28" s="11">
        <v>6</v>
      </c>
      <c r="I28" s="11">
        <v>210715.33333333331</v>
      </c>
      <c r="J28" s="12"/>
      <c r="K28" s="11">
        <v>4</v>
      </c>
      <c r="L28" s="11">
        <v>243084</v>
      </c>
      <c r="M28" s="11">
        <f t="shared" si="15"/>
        <v>60771</v>
      </c>
      <c r="O28" s="11">
        <v>5</v>
      </c>
      <c r="P28" s="11">
        <v>259623</v>
      </c>
      <c r="R28" s="11">
        <v>5</v>
      </c>
      <c r="S28" s="11">
        <v>205380</v>
      </c>
      <c r="T28" s="11">
        <f t="shared" si="16"/>
        <v>41076</v>
      </c>
      <c r="V28" s="11">
        <v>5</v>
      </c>
      <c r="W28" s="11">
        <v>205380</v>
      </c>
      <c r="X28" s="11">
        <f t="shared" si="17"/>
        <v>41076</v>
      </c>
      <c r="Y28" s="11"/>
      <c r="Z28" s="11">
        <f t="shared" si="18"/>
        <v>-54243</v>
      </c>
      <c r="AB28" s="11">
        <v>4</v>
      </c>
      <c r="AC28" s="11">
        <v>205380</v>
      </c>
      <c r="AD28" s="11">
        <f t="shared" si="19"/>
        <v>51345</v>
      </c>
      <c r="AE28" s="12"/>
      <c r="AF28" s="11">
        <v>4</v>
      </c>
      <c r="AG28" s="11">
        <v>181008</v>
      </c>
      <c r="AH28" s="11">
        <f t="shared" si="20"/>
        <v>45252</v>
      </c>
      <c r="AI28" s="11"/>
      <c r="AJ28" s="11">
        <f t="shared" si="21"/>
        <v>-78615</v>
      </c>
      <c r="AL28" s="11">
        <v>3</v>
      </c>
      <c r="AM28" s="11">
        <v>181008</v>
      </c>
      <c r="AN28" s="11">
        <f t="shared" si="22"/>
        <v>60336</v>
      </c>
      <c r="AO28" s="11"/>
      <c r="AP28" s="11">
        <f t="shared" si="23"/>
        <v>-78615</v>
      </c>
      <c r="AR28" s="11">
        <v>4</v>
      </c>
      <c r="AS28" s="11">
        <v>181008</v>
      </c>
      <c r="AT28" s="11">
        <f t="shared" si="24"/>
        <v>45252</v>
      </c>
      <c r="AU28" s="11"/>
      <c r="AV28" s="11">
        <f t="shared" si="25"/>
        <v>-24372</v>
      </c>
      <c r="AW28" s="11">
        <f t="shared" si="26"/>
        <v>-78615</v>
      </c>
      <c r="AY28" s="11">
        <v>4</v>
      </c>
      <c r="AZ28" s="11">
        <v>181008</v>
      </c>
      <c r="BA28" s="11">
        <f t="shared" si="27"/>
        <v>45252</v>
      </c>
      <c r="BB28" s="11"/>
      <c r="BC28" s="11"/>
      <c r="BD28" s="11"/>
      <c r="BF28" s="11"/>
      <c r="BG28" s="11"/>
      <c r="BI28" s="11">
        <v>62657.5</v>
      </c>
      <c r="BK28"/>
      <c r="BL28"/>
      <c r="BM28"/>
      <c r="BN28"/>
    </row>
    <row r="29" spans="1:66">
      <c r="A29" s="10" t="s">
        <v>80</v>
      </c>
      <c r="B29" s="10" t="s">
        <v>36</v>
      </c>
      <c r="C29" s="10" t="s">
        <v>75</v>
      </c>
      <c r="D29" s="11">
        <v>0</v>
      </c>
      <c r="E29" s="11"/>
      <c r="F29" s="11">
        <f t="shared" si="14"/>
        <v>0</v>
      </c>
      <c r="G29" s="12"/>
      <c r="H29" s="11">
        <v>1</v>
      </c>
      <c r="I29" s="11">
        <v>28241.620000000003</v>
      </c>
      <c r="J29" s="12"/>
      <c r="K29" s="11">
        <v>9</v>
      </c>
      <c r="L29" s="11">
        <v>442115</v>
      </c>
      <c r="M29" s="11">
        <f t="shared" si="15"/>
        <v>49123.888888888891</v>
      </c>
      <c r="O29" s="11">
        <v>9</v>
      </c>
      <c r="P29" s="11">
        <v>466442</v>
      </c>
      <c r="R29" s="11">
        <v>9</v>
      </c>
      <c r="S29" s="11">
        <v>463270</v>
      </c>
      <c r="T29" s="11">
        <f t="shared" si="16"/>
        <v>51474.444444444445</v>
      </c>
      <c r="V29" s="11">
        <v>10</v>
      </c>
      <c r="W29" s="11">
        <v>481251</v>
      </c>
      <c r="X29" s="11">
        <f t="shared" si="17"/>
        <v>48125.1</v>
      </c>
      <c r="Y29" s="11"/>
      <c r="Z29" s="11">
        <f t="shared" si="18"/>
        <v>14809</v>
      </c>
      <c r="AB29" s="11">
        <v>10</v>
      </c>
      <c r="AC29" s="11">
        <v>481251</v>
      </c>
      <c r="AD29" s="11">
        <f t="shared" si="19"/>
        <v>48125.1</v>
      </c>
      <c r="AE29" s="12"/>
      <c r="AF29" s="11">
        <v>8</v>
      </c>
      <c r="AG29" s="11">
        <v>437885</v>
      </c>
      <c r="AH29" s="11">
        <f t="shared" si="20"/>
        <v>54735.625</v>
      </c>
      <c r="AI29" s="11"/>
      <c r="AJ29" s="11">
        <f t="shared" si="21"/>
        <v>-28557</v>
      </c>
      <c r="AL29" s="11">
        <v>8</v>
      </c>
      <c r="AM29" s="11">
        <v>437885</v>
      </c>
      <c r="AN29" s="11">
        <f t="shared" si="22"/>
        <v>54735.625</v>
      </c>
      <c r="AO29" s="11"/>
      <c r="AP29" s="11">
        <f t="shared" si="23"/>
        <v>-28557</v>
      </c>
      <c r="AR29" s="11">
        <v>9</v>
      </c>
      <c r="AS29" s="11">
        <v>470122</v>
      </c>
      <c r="AT29" s="11">
        <f t="shared" si="24"/>
        <v>52235.777777777781</v>
      </c>
      <c r="AU29" s="11"/>
      <c r="AV29" s="11">
        <f t="shared" si="25"/>
        <v>-11129</v>
      </c>
      <c r="AW29" s="11">
        <f t="shared" si="26"/>
        <v>3680</v>
      </c>
      <c r="AY29" s="11">
        <v>9</v>
      </c>
      <c r="AZ29" s="11">
        <v>470122</v>
      </c>
      <c r="BA29" s="11">
        <f t="shared" si="27"/>
        <v>52235.777777777781</v>
      </c>
      <c r="BB29" s="11"/>
      <c r="BC29" s="11"/>
      <c r="BD29" s="11"/>
      <c r="BF29" s="11">
        <v>1</v>
      </c>
      <c r="BG29" s="11">
        <v>32237</v>
      </c>
      <c r="BI29" s="11">
        <v>79819</v>
      </c>
      <c r="BK29"/>
      <c r="BL29"/>
      <c r="BM29"/>
      <c r="BN29"/>
    </row>
    <row r="30" spans="1:66">
      <c r="A30" s="10" t="s">
        <v>81</v>
      </c>
      <c r="B30" s="10" t="s">
        <v>60</v>
      </c>
      <c r="C30" s="10" t="s">
        <v>75</v>
      </c>
      <c r="D30" s="11">
        <v>19</v>
      </c>
      <c r="E30" s="11">
        <v>544650</v>
      </c>
      <c r="F30" s="11">
        <f t="shared" si="14"/>
        <v>28665.78947368421</v>
      </c>
      <c r="G30" s="12"/>
      <c r="H30" s="11">
        <v>19</v>
      </c>
      <c r="I30" s="11">
        <v>612348</v>
      </c>
      <c r="J30" s="12"/>
      <c r="K30" s="11">
        <v>19</v>
      </c>
      <c r="L30" s="11">
        <v>1064840</v>
      </c>
      <c r="M30" s="11">
        <f t="shared" si="15"/>
        <v>56044.210526315786</v>
      </c>
      <c r="O30" s="11">
        <v>19</v>
      </c>
      <c r="P30" s="11">
        <v>1064840</v>
      </c>
      <c r="R30" s="11">
        <v>17</v>
      </c>
      <c r="S30" s="11">
        <v>913796</v>
      </c>
      <c r="T30" s="11">
        <f t="shared" si="16"/>
        <v>53752.705882352944</v>
      </c>
      <c r="V30" s="11">
        <v>21</v>
      </c>
      <c r="W30" s="11">
        <v>991161</v>
      </c>
      <c r="X30" s="11">
        <f t="shared" si="17"/>
        <v>47198.142857142855</v>
      </c>
      <c r="Y30" s="11"/>
      <c r="Z30" s="11">
        <f t="shared" si="18"/>
        <v>-73679</v>
      </c>
      <c r="AB30" s="11">
        <v>22</v>
      </c>
      <c r="AC30" s="11">
        <v>998683</v>
      </c>
      <c r="AD30" s="11">
        <f t="shared" si="19"/>
        <v>45394.681818181816</v>
      </c>
      <c r="AE30" s="12"/>
      <c r="AF30" s="11">
        <v>22</v>
      </c>
      <c r="AG30" s="11">
        <v>979460</v>
      </c>
      <c r="AH30" s="11">
        <f t="shared" si="20"/>
        <v>44520.909090909088</v>
      </c>
      <c r="AI30" s="11"/>
      <c r="AJ30" s="11">
        <f t="shared" si="21"/>
        <v>-85380</v>
      </c>
      <c r="AL30" s="11">
        <v>16</v>
      </c>
      <c r="AM30" s="11">
        <v>993580</v>
      </c>
      <c r="AN30" s="11">
        <f t="shared" si="22"/>
        <v>62098.75</v>
      </c>
      <c r="AO30" s="11"/>
      <c r="AP30" s="11">
        <f t="shared" si="23"/>
        <v>-71260</v>
      </c>
      <c r="AR30" s="11">
        <v>17</v>
      </c>
      <c r="AS30" s="11">
        <v>1018526</v>
      </c>
      <c r="AT30" s="11">
        <f t="shared" si="24"/>
        <v>59913.294117647056</v>
      </c>
      <c r="AU30" s="11"/>
      <c r="AV30" s="11">
        <f t="shared" si="25"/>
        <v>27365</v>
      </c>
      <c r="AW30" s="11">
        <f t="shared" si="26"/>
        <v>-46314</v>
      </c>
      <c r="AY30" s="11">
        <v>18</v>
      </c>
      <c r="AZ30" s="11">
        <v>1026118</v>
      </c>
      <c r="BA30" s="11">
        <f t="shared" si="27"/>
        <v>57006.555555555555</v>
      </c>
      <c r="BB30" s="11"/>
      <c r="BC30" s="11"/>
      <c r="BD30" s="11"/>
      <c r="BF30" s="11">
        <v>3</v>
      </c>
      <c r="BG30" s="11">
        <v>77668</v>
      </c>
      <c r="BI30" s="11">
        <v>76955</v>
      </c>
      <c r="BK30"/>
      <c r="BL30"/>
      <c r="BM30"/>
      <c r="BN30"/>
    </row>
    <row r="31" spans="1:66">
      <c r="A31" s="10" t="s">
        <v>82</v>
      </c>
      <c r="B31" s="10" t="s">
        <v>60</v>
      </c>
      <c r="C31" s="10" t="s">
        <v>83</v>
      </c>
      <c r="D31" s="11">
        <v>2</v>
      </c>
      <c r="E31" s="11">
        <v>39675</v>
      </c>
      <c r="F31" s="11">
        <f t="shared" si="14"/>
        <v>19837.5</v>
      </c>
      <c r="G31" s="12"/>
      <c r="H31" s="11">
        <v>1</v>
      </c>
      <c r="I31" s="11">
        <v>25852</v>
      </c>
      <c r="J31" s="12"/>
      <c r="K31" s="11">
        <v>2</v>
      </c>
      <c r="L31" s="11">
        <v>24873</v>
      </c>
      <c r="M31" s="11">
        <f t="shared" si="15"/>
        <v>12436.5</v>
      </c>
      <c r="O31" s="11">
        <v>2</v>
      </c>
      <c r="P31" s="11">
        <v>24873</v>
      </c>
      <c r="R31" s="11">
        <v>3</v>
      </c>
      <c r="S31" s="11">
        <v>33038</v>
      </c>
      <c r="T31" s="11">
        <f t="shared" si="16"/>
        <v>11012.666666666666</v>
      </c>
      <c r="V31" s="11">
        <v>3</v>
      </c>
      <c r="W31" s="11">
        <v>33038</v>
      </c>
      <c r="X31" s="11">
        <f t="shared" si="17"/>
        <v>11012.666666666666</v>
      </c>
      <c r="Y31" s="11"/>
      <c r="Z31" s="11">
        <f t="shared" si="18"/>
        <v>8165</v>
      </c>
      <c r="AB31" s="11">
        <v>2</v>
      </c>
      <c r="AC31" s="11">
        <v>33038</v>
      </c>
      <c r="AD31" s="11">
        <f t="shared" si="19"/>
        <v>16519</v>
      </c>
      <c r="AE31" s="12"/>
      <c r="AF31" s="11">
        <v>3</v>
      </c>
      <c r="AG31" s="11">
        <v>21989</v>
      </c>
      <c r="AH31" s="11">
        <f t="shared" si="20"/>
        <v>7329.666666666667</v>
      </c>
      <c r="AI31" s="11"/>
      <c r="AJ31" s="11">
        <f t="shared" si="21"/>
        <v>-2884</v>
      </c>
      <c r="AL31" s="11">
        <v>2</v>
      </c>
      <c r="AM31" s="11">
        <v>33912</v>
      </c>
      <c r="AN31" s="11">
        <f t="shared" si="22"/>
        <v>16956</v>
      </c>
      <c r="AO31" s="11"/>
      <c r="AP31" s="11">
        <f t="shared" si="23"/>
        <v>9039</v>
      </c>
      <c r="AR31" s="11">
        <v>2</v>
      </c>
      <c r="AS31" s="11">
        <v>33912</v>
      </c>
      <c r="AT31" s="11">
        <f t="shared" si="24"/>
        <v>16956</v>
      </c>
      <c r="AU31" s="11"/>
      <c r="AV31" s="11">
        <f t="shared" si="25"/>
        <v>874</v>
      </c>
      <c r="AW31" s="11">
        <f t="shared" si="26"/>
        <v>9039</v>
      </c>
      <c r="AY31" s="11">
        <v>2</v>
      </c>
      <c r="AZ31" s="11">
        <v>33912</v>
      </c>
      <c r="BA31" s="11">
        <f t="shared" si="27"/>
        <v>16956</v>
      </c>
      <c r="BB31" s="11"/>
      <c r="BC31" s="11"/>
      <c r="BD31" s="11"/>
      <c r="BF31" s="11">
        <v>2</v>
      </c>
      <c r="BG31" s="11">
        <v>19935</v>
      </c>
      <c r="BI31" s="11">
        <v>4881.3500000000004</v>
      </c>
      <c r="BK31"/>
      <c r="BL31"/>
      <c r="BM31"/>
      <c r="BN31"/>
    </row>
    <row r="32" spans="1:66">
      <c r="A32" s="10" t="s">
        <v>84</v>
      </c>
      <c r="B32" s="10" t="s">
        <v>46</v>
      </c>
      <c r="C32" s="10" t="s">
        <v>83</v>
      </c>
      <c r="D32" s="11">
        <v>1</v>
      </c>
      <c r="E32" s="11">
        <v>10670</v>
      </c>
      <c r="F32" s="11">
        <f t="shared" si="14"/>
        <v>10670</v>
      </c>
      <c r="G32" s="12"/>
      <c r="H32" s="11">
        <v>0</v>
      </c>
      <c r="I32" s="11">
        <v>4514</v>
      </c>
      <c r="J32" s="12"/>
      <c r="K32" s="11"/>
      <c r="L32" s="11"/>
      <c r="M32" s="11">
        <f t="shared" si="15"/>
        <v>0</v>
      </c>
      <c r="O32" s="11"/>
      <c r="P32" s="11"/>
      <c r="R32" s="11"/>
      <c r="S32" s="11"/>
      <c r="T32" s="11">
        <f t="shared" si="16"/>
        <v>0</v>
      </c>
      <c r="V32" s="11">
        <v>0</v>
      </c>
      <c r="W32" s="11">
        <v>0</v>
      </c>
      <c r="X32" s="11">
        <f t="shared" si="17"/>
        <v>0</v>
      </c>
      <c r="Y32" s="11"/>
      <c r="Z32" s="11">
        <f t="shared" si="18"/>
        <v>0</v>
      </c>
      <c r="AB32" s="11"/>
      <c r="AC32" s="11"/>
      <c r="AD32" s="11">
        <f t="shared" si="19"/>
        <v>0</v>
      </c>
      <c r="AE32" s="12"/>
      <c r="AF32" s="11">
        <v>0</v>
      </c>
      <c r="AG32" s="11">
        <v>0</v>
      </c>
      <c r="AH32" s="11">
        <f t="shared" si="20"/>
        <v>0</v>
      </c>
      <c r="AI32" s="11"/>
      <c r="AJ32" s="11">
        <f t="shared" si="21"/>
        <v>0</v>
      </c>
      <c r="AL32" s="11">
        <v>0</v>
      </c>
      <c r="AM32" s="11">
        <v>0</v>
      </c>
      <c r="AN32" s="11">
        <f t="shared" si="22"/>
        <v>0</v>
      </c>
      <c r="AO32" s="11"/>
      <c r="AP32" s="11">
        <f t="shared" si="23"/>
        <v>0</v>
      </c>
      <c r="AR32" s="11">
        <v>0</v>
      </c>
      <c r="AS32" s="11">
        <v>0</v>
      </c>
      <c r="AT32" s="11">
        <f t="shared" si="24"/>
        <v>0</v>
      </c>
      <c r="AU32" s="11"/>
      <c r="AV32" s="11">
        <f t="shared" si="25"/>
        <v>0</v>
      </c>
      <c r="AW32" s="11">
        <f t="shared" si="26"/>
        <v>0</v>
      </c>
      <c r="AY32" s="11">
        <v>1</v>
      </c>
      <c r="AZ32" s="11">
        <v>10593</v>
      </c>
      <c r="BA32" s="11">
        <f t="shared" si="27"/>
        <v>10593</v>
      </c>
      <c r="BB32" s="11"/>
      <c r="BC32" s="11"/>
      <c r="BD32" s="11"/>
      <c r="BF32" s="11">
        <v>1</v>
      </c>
      <c r="BG32" s="11">
        <v>6793</v>
      </c>
      <c r="BI32" s="11"/>
      <c r="BK32"/>
      <c r="BL32"/>
      <c r="BM32"/>
      <c r="BN32"/>
    </row>
    <row r="33" spans="1:66">
      <c r="A33" s="10" t="s">
        <v>85</v>
      </c>
      <c r="B33" s="10" t="s">
        <v>36</v>
      </c>
      <c r="C33" s="10" t="s">
        <v>83</v>
      </c>
      <c r="D33" s="11">
        <v>31</v>
      </c>
      <c r="E33" s="11">
        <v>299052.0033333333</v>
      </c>
      <c r="F33" s="11">
        <f t="shared" si="14"/>
        <v>9646.8388172042996</v>
      </c>
      <c r="G33" s="12"/>
      <c r="H33" s="11">
        <v>27</v>
      </c>
      <c r="I33" s="11">
        <v>645335.67000000004</v>
      </c>
      <c r="J33" s="12"/>
      <c r="K33" s="11">
        <v>19</v>
      </c>
      <c r="L33" s="11">
        <v>686217</v>
      </c>
      <c r="M33" s="11">
        <f t="shared" si="15"/>
        <v>36116.684210526313</v>
      </c>
      <c r="O33" s="11">
        <v>15</v>
      </c>
      <c r="P33" s="11">
        <v>631986.67000000004</v>
      </c>
      <c r="R33" s="11">
        <v>6</v>
      </c>
      <c r="S33" s="11">
        <v>188464</v>
      </c>
      <c r="T33" s="11">
        <f t="shared" si="16"/>
        <v>31410.666666666668</v>
      </c>
      <c r="V33" s="11">
        <v>9</v>
      </c>
      <c r="W33" s="11">
        <v>240387</v>
      </c>
      <c r="X33" s="11">
        <f t="shared" si="17"/>
        <v>26709.666666666668</v>
      </c>
      <c r="Y33" s="11"/>
      <c r="Z33" s="11">
        <f t="shared" si="18"/>
        <v>-391599.67000000004</v>
      </c>
      <c r="AB33" s="11">
        <v>9</v>
      </c>
      <c r="AC33" s="11">
        <v>240387</v>
      </c>
      <c r="AD33" s="11">
        <f t="shared" si="19"/>
        <v>26709.666666666668</v>
      </c>
      <c r="AE33" s="12"/>
      <c r="AF33" s="11">
        <v>9</v>
      </c>
      <c r="AG33" s="11">
        <v>302692</v>
      </c>
      <c r="AH33" s="11">
        <f t="shared" si="20"/>
        <v>33632.444444444445</v>
      </c>
      <c r="AI33" s="11">
        <v>10577</v>
      </c>
      <c r="AJ33" s="11">
        <f t="shared" si="21"/>
        <v>-329294.67000000004</v>
      </c>
      <c r="AL33" s="11">
        <v>8</v>
      </c>
      <c r="AM33" s="11">
        <v>302692</v>
      </c>
      <c r="AN33" s="11">
        <f t="shared" si="22"/>
        <v>37836.5</v>
      </c>
      <c r="AO33" s="11">
        <v>10577</v>
      </c>
      <c r="AP33" s="11">
        <f t="shared" si="23"/>
        <v>-329294.67000000004</v>
      </c>
      <c r="AR33" s="11">
        <v>8</v>
      </c>
      <c r="AS33" s="11">
        <v>302692</v>
      </c>
      <c r="AT33" s="11">
        <f t="shared" si="24"/>
        <v>37836.5</v>
      </c>
      <c r="AU33" s="11">
        <v>10577</v>
      </c>
      <c r="AV33" s="11">
        <f t="shared" si="25"/>
        <v>62305</v>
      </c>
      <c r="AW33" s="11">
        <f t="shared" si="26"/>
        <v>-329294.67000000004</v>
      </c>
      <c r="AY33" s="11">
        <v>8</v>
      </c>
      <c r="AZ33" s="11">
        <v>302692</v>
      </c>
      <c r="BA33" s="11">
        <f t="shared" si="27"/>
        <v>37836.5</v>
      </c>
      <c r="BB33" s="11"/>
      <c r="BC33" s="11"/>
      <c r="BD33" s="11"/>
      <c r="BF33" s="11"/>
      <c r="BG33" s="11"/>
      <c r="BI33" s="11">
        <v>4269.38</v>
      </c>
      <c r="BK33"/>
      <c r="BL33"/>
      <c r="BM33"/>
      <c r="BN33"/>
    </row>
    <row r="34" spans="1:66">
      <c r="A34" s="10" t="s">
        <v>86</v>
      </c>
      <c r="B34" s="10" t="s">
        <v>87</v>
      </c>
      <c r="C34" s="10" t="s">
        <v>83</v>
      </c>
      <c r="D34" s="11">
        <v>1</v>
      </c>
      <c r="E34" s="11">
        <v>28590</v>
      </c>
      <c r="F34" s="11">
        <f t="shared" si="14"/>
        <v>28590</v>
      </c>
      <c r="G34" s="12"/>
      <c r="H34" s="11">
        <v>1</v>
      </c>
      <c r="I34" s="11">
        <v>30347</v>
      </c>
      <c r="J34" s="12"/>
      <c r="K34" s="11">
        <v>0</v>
      </c>
      <c r="L34" s="11">
        <v>13384</v>
      </c>
      <c r="M34" s="11">
        <f t="shared" si="15"/>
        <v>0</v>
      </c>
      <c r="O34" s="11">
        <v>0</v>
      </c>
      <c r="P34" s="11">
        <v>13384</v>
      </c>
      <c r="R34" s="11">
        <v>1</v>
      </c>
      <c r="S34" s="11">
        <v>21337</v>
      </c>
      <c r="T34" s="11">
        <f t="shared" si="16"/>
        <v>21337</v>
      </c>
      <c r="V34" s="11">
        <v>1</v>
      </c>
      <c r="W34" s="11">
        <v>21337</v>
      </c>
      <c r="X34" s="11">
        <f t="shared" si="17"/>
        <v>21337</v>
      </c>
      <c r="Y34" s="11"/>
      <c r="Z34" s="11">
        <f t="shared" si="18"/>
        <v>7953</v>
      </c>
      <c r="AB34" s="11">
        <v>1</v>
      </c>
      <c r="AC34" s="11">
        <v>21337</v>
      </c>
      <c r="AD34" s="11">
        <f t="shared" si="19"/>
        <v>21337</v>
      </c>
      <c r="AE34" s="12"/>
      <c r="AF34" s="11">
        <v>1</v>
      </c>
      <c r="AG34" s="11">
        <v>21337</v>
      </c>
      <c r="AH34" s="11">
        <f t="shared" si="20"/>
        <v>21337</v>
      </c>
      <c r="AI34" s="11"/>
      <c r="AJ34" s="11">
        <f t="shared" si="21"/>
        <v>7953</v>
      </c>
      <c r="AL34" s="11">
        <v>1</v>
      </c>
      <c r="AM34" s="11">
        <v>21337</v>
      </c>
      <c r="AN34" s="11">
        <f t="shared" si="22"/>
        <v>21337</v>
      </c>
      <c r="AO34" s="11"/>
      <c r="AP34" s="11">
        <f t="shared" si="23"/>
        <v>7953</v>
      </c>
      <c r="AR34" s="11">
        <v>1</v>
      </c>
      <c r="AS34" s="11">
        <v>21337</v>
      </c>
      <c r="AT34" s="11">
        <f t="shared" si="24"/>
        <v>21337</v>
      </c>
      <c r="AU34" s="11"/>
      <c r="AV34" s="11">
        <f t="shared" si="25"/>
        <v>0</v>
      </c>
      <c r="AW34" s="11">
        <f t="shared" si="26"/>
        <v>7953</v>
      </c>
      <c r="AY34" s="11">
        <v>1</v>
      </c>
      <c r="AZ34" s="11">
        <v>21337</v>
      </c>
      <c r="BA34" s="11">
        <f t="shared" si="27"/>
        <v>21337</v>
      </c>
      <c r="BB34" s="11"/>
      <c r="BC34" s="11"/>
      <c r="BD34" s="11"/>
      <c r="BF34" s="11"/>
      <c r="BG34" s="11"/>
      <c r="BI34" s="11"/>
      <c r="BK34"/>
      <c r="BL34"/>
      <c r="BM34"/>
      <c r="BN34"/>
    </row>
    <row r="35" spans="1:66">
      <c r="A35" s="10" t="s">
        <v>88</v>
      </c>
      <c r="B35" s="10" t="s">
        <v>36</v>
      </c>
      <c r="C35" s="10" t="s">
        <v>75</v>
      </c>
      <c r="D35" s="11">
        <v>2</v>
      </c>
      <c r="E35" s="11">
        <v>22310</v>
      </c>
      <c r="F35" s="11">
        <f t="shared" si="14"/>
        <v>11155</v>
      </c>
      <c r="G35" s="12"/>
      <c r="H35" s="11">
        <v>0</v>
      </c>
      <c r="I35" s="11">
        <v>22310</v>
      </c>
      <c r="J35" s="12"/>
      <c r="K35" s="11"/>
      <c r="L35" s="11"/>
      <c r="M35" s="11">
        <f t="shared" si="15"/>
        <v>0</v>
      </c>
      <c r="O35" s="11"/>
      <c r="P35" s="11"/>
      <c r="R35" s="11"/>
      <c r="S35" s="11"/>
      <c r="T35" s="11">
        <f t="shared" si="16"/>
        <v>0</v>
      </c>
      <c r="V35" s="11">
        <v>0</v>
      </c>
      <c r="W35" s="11">
        <v>0</v>
      </c>
      <c r="X35" s="11">
        <f t="shared" si="17"/>
        <v>0</v>
      </c>
      <c r="Y35" s="11"/>
      <c r="Z35" s="11">
        <f t="shared" si="18"/>
        <v>0</v>
      </c>
      <c r="AB35" s="11"/>
      <c r="AC35" s="11"/>
      <c r="AD35" s="11">
        <f t="shared" si="19"/>
        <v>0</v>
      </c>
      <c r="AE35" s="12"/>
      <c r="AF35" s="11">
        <v>0</v>
      </c>
      <c r="AG35" s="11">
        <v>0</v>
      </c>
      <c r="AH35" s="11">
        <f t="shared" si="20"/>
        <v>0</v>
      </c>
      <c r="AI35" s="11"/>
      <c r="AJ35" s="11">
        <f t="shared" si="21"/>
        <v>0</v>
      </c>
      <c r="AL35" s="11">
        <v>0</v>
      </c>
      <c r="AM35" s="11">
        <v>0</v>
      </c>
      <c r="AN35" s="11">
        <f t="shared" si="22"/>
        <v>0</v>
      </c>
      <c r="AO35" s="11"/>
      <c r="AP35" s="11">
        <f t="shared" si="23"/>
        <v>0</v>
      </c>
      <c r="AR35" s="11">
        <v>0</v>
      </c>
      <c r="AS35" s="11">
        <v>0</v>
      </c>
      <c r="AT35" s="11">
        <f t="shared" si="24"/>
        <v>0</v>
      </c>
      <c r="AU35" s="11"/>
      <c r="AV35" s="11">
        <f t="shared" si="25"/>
        <v>0</v>
      </c>
      <c r="AW35" s="11">
        <f t="shared" si="26"/>
        <v>0</v>
      </c>
      <c r="AY35" s="11">
        <v>0</v>
      </c>
      <c r="AZ35" s="11">
        <v>0</v>
      </c>
      <c r="BA35" s="11">
        <f t="shared" si="27"/>
        <v>0</v>
      </c>
      <c r="BB35" s="11"/>
      <c r="BC35" s="11"/>
      <c r="BD35" s="11"/>
      <c r="BF35" s="11"/>
      <c r="BG35" s="11"/>
      <c r="BI35" s="11"/>
      <c r="BK35"/>
      <c r="BL35"/>
      <c r="BM35"/>
      <c r="BN35"/>
    </row>
    <row r="36" spans="1:66">
      <c r="A36" s="10" t="s">
        <v>89</v>
      </c>
      <c r="B36" s="10" t="s">
        <v>90</v>
      </c>
      <c r="C36" s="10" t="s">
        <v>75</v>
      </c>
      <c r="D36" s="11">
        <v>0</v>
      </c>
      <c r="E36" s="11"/>
      <c r="F36" s="11">
        <f t="shared" si="14"/>
        <v>0</v>
      </c>
      <c r="G36" s="12"/>
      <c r="H36" s="11">
        <v>1</v>
      </c>
      <c r="I36" s="11">
        <v>69342</v>
      </c>
      <c r="J36" s="12"/>
      <c r="K36" s="11">
        <v>1</v>
      </c>
      <c r="L36" s="11">
        <v>69342</v>
      </c>
      <c r="M36" s="11">
        <f t="shared" si="15"/>
        <v>69342</v>
      </c>
      <c r="O36" s="11">
        <v>0</v>
      </c>
      <c r="P36" s="11">
        <v>41339</v>
      </c>
      <c r="R36" s="11"/>
      <c r="S36" s="11"/>
      <c r="T36" s="11">
        <f t="shared" si="16"/>
        <v>0</v>
      </c>
      <c r="V36" s="11">
        <v>0</v>
      </c>
      <c r="W36" s="11">
        <v>0</v>
      </c>
      <c r="X36" s="11">
        <f t="shared" si="17"/>
        <v>0</v>
      </c>
      <c r="Y36" s="11"/>
      <c r="Z36" s="11">
        <f t="shared" si="18"/>
        <v>-41339</v>
      </c>
      <c r="AB36" s="11"/>
      <c r="AC36" s="11"/>
      <c r="AD36" s="11">
        <f t="shared" si="19"/>
        <v>0</v>
      </c>
      <c r="AE36" s="12"/>
      <c r="AF36" s="11">
        <v>0</v>
      </c>
      <c r="AG36" s="11">
        <v>0</v>
      </c>
      <c r="AH36" s="11">
        <f t="shared" si="20"/>
        <v>0</v>
      </c>
      <c r="AI36" s="11"/>
      <c r="AJ36" s="11">
        <f t="shared" si="21"/>
        <v>-41339</v>
      </c>
      <c r="AL36" s="11">
        <v>0</v>
      </c>
      <c r="AM36" s="11">
        <v>0</v>
      </c>
      <c r="AN36" s="11">
        <f t="shared" si="22"/>
        <v>0</v>
      </c>
      <c r="AO36" s="11"/>
      <c r="AP36" s="11">
        <f t="shared" si="23"/>
        <v>-41339</v>
      </c>
      <c r="AR36" s="11">
        <v>0</v>
      </c>
      <c r="AS36" s="11">
        <v>0</v>
      </c>
      <c r="AT36" s="11">
        <f t="shared" si="24"/>
        <v>0</v>
      </c>
      <c r="AU36" s="11"/>
      <c r="AV36" s="11">
        <f t="shared" si="25"/>
        <v>0</v>
      </c>
      <c r="AW36" s="11">
        <f t="shared" si="26"/>
        <v>-41339</v>
      </c>
      <c r="AY36" s="11">
        <v>0</v>
      </c>
      <c r="AZ36" s="11">
        <v>0</v>
      </c>
      <c r="BA36" s="11">
        <f t="shared" si="27"/>
        <v>0</v>
      </c>
      <c r="BB36" s="11"/>
      <c r="BC36" s="11"/>
      <c r="BD36" s="11"/>
      <c r="BF36" s="11"/>
      <c r="BG36" s="11"/>
      <c r="BI36" s="11"/>
      <c r="BK36"/>
      <c r="BL36"/>
      <c r="BM36"/>
      <c r="BN36"/>
    </row>
    <row r="37" spans="1:66">
      <c r="A37" s="10" t="s">
        <v>91</v>
      </c>
      <c r="B37" s="10" t="s">
        <v>92</v>
      </c>
      <c r="C37" s="10" t="s">
        <v>75</v>
      </c>
      <c r="D37" s="11"/>
      <c r="E37" s="11"/>
      <c r="F37" s="11"/>
      <c r="G37" s="12"/>
      <c r="H37" s="11"/>
      <c r="I37" s="11"/>
      <c r="J37" s="12"/>
      <c r="K37" s="11"/>
      <c r="L37" s="11"/>
      <c r="M37" s="11"/>
      <c r="O37" s="11"/>
      <c r="P37" s="11"/>
      <c r="R37" s="11"/>
      <c r="S37" s="11"/>
      <c r="T37" s="11"/>
      <c r="V37" s="11">
        <v>1</v>
      </c>
      <c r="W37" s="11">
        <v>0</v>
      </c>
      <c r="X37" s="11">
        <f t="shared" si="17"/>
        <v>0</v>
      </c>
      <c r="Y37" s="11"/>
      <c r="Z37" s="11">
        <f t="shared" si="18"/>
        <v>0</v>
      </c>
      <c r="AB37" s="11">
        <v>1</v>
      </c>
      <c r="AC37" s="11">
        <v>22425</v>
      </c>
      <c r="AD37" s="11">
        <f t="shared" si="19"/>
        <v>22425</v>
      </c>
      <c r="AE37" s="12"/>
      <c r="AF37" s="11">
        <v>0</v>
      </c>
      <c r="AG37" s="11">
        <v>0</v>
      </c>
      <c r="AH37" s="11">
        <f t="shared" si="20"/>
        <v>0</v>
      </c>
      <c r="AI37" s="11"/>
      <c r="AJ37" s="11">
        <f t="shared" si="21"/>
        <v>0</v>
      </c>
      <c r="AL37" s="11">
        <v>0</v>
      </c>
      <c r="AM37" s="11">
        <v>0</v>
      </c>
      <c r="AN37" s="11">
        <f t="shared" si="22"/>
        <v>0</v>
      </c>
      <c r="AO37" s="11"/>
      <c r="AP37" s="11">
        <f t="shared" si="23"/>
        <v>0</v>
      </c>
      <c r="AR37" s="11">
        <v>0</v>
      </c>
      <c r="AS37" s="11">
        <v>0</v>
      </c>
      <c r="AT37" s="11">
        <f t="shared" si="24"/>
        <v>0</v>
      </c>
      <c r="AU37" s="11"/>
      <c r="AV37" s="11">
        <f t="shared" si="25"/>
        <v>0</v>
      </c>
      <c r="AW37" s="11">
        <f t="shared" si="26"/>
        <v>0</v>
      </c>
      <c r="AY37" s="11">
        <v>0</v>
      </c>
      <c r="AZ37" s="11">
        <v>0</v>
      </c>
      <c r="BA37" s="11">
        <f t="shared" si="27"/>
        <v>0</v>
      </c>
      <c r="BB37" s="11"/>
      <c r="BC37" s="11"/>
      <c r="BD37" s="11"/>
      <c r="BF37" s="11"/>
      <c r="BG37" s="11"/>
      <c r="BI37" s="11"/>
      <c r="BK37"/>
      <c r="BL37"/>
      <c r="BM37"/>
      <c r="BN37"/>
    </row>
    <row r="38" spans="1:66">
      <c r="A38" s="10" t="s">
        <v>93</v>
      </c>
      <c r="B38" s="10" t="s">
        <v>36</v>
      </c>
      <c r="C38" s="10" t="s">
        <v>94</v>
      </c>
      <c r="D38" s="11"/>
      <c r="E38" s="11"/>
      <c r="F38" s="11"/>
      <c r="G38" s="12"/>
      <c r="H38" s="11"/>
      <c r="I38" s="11"/>
      <c r="J38" s="12"/>
      <c r="K38" s="11"/>
      <c r="L38" s="11"/>
      <c r="M38" s="11"/>
      <c r="O38" s="11"/>
      <c r="P38" s="11"/>
      <c r="R38" s="11"/>
      <c r="S38" s="11"/>
      <c r="T38" s="11"/>
      <c r="V38" s="11"/>
      <c r="W38" s="11"/>
      <c r="X38" s="11"/>
      <c r="Y38" s="11"/>
      <c r="Z38" s="11"/>
      <c r="AB38" s="11">
        <v>1</v>
      </c>
      <c r="AC38" s="11">
        <v>20077</v>
      </c>
      <c r="AD38" s="11"/>
      <c r="AE38" s="12"/>
      <c r="AF38" s="11">
        <v>1</v>
      </c>
      <c r="AG38" s="11">
        <v>36000</v>
      </c>
      <c r="AH38" s="11"/>
      <c r="AI38" s="11"/>
      <c r="AJ38" s="11">
        <f t="shared" si="21"/>
        <v>36000</v>
      </c>
      <c r="AL38" s="11">
        <v>1</v>
      </c>
      <c r="AM38" s="11">
        <v>36000</v>
      </c>
      <c r="AN38" s="11">
        <f t="shared" si="22"/>
        <v>36000</v>
      </c>
      <c r="AO38" s="11"/>
      <c r="AP38" s="11">
        <f t="shared" si="23"/>
        <v>36000</v>
      </c>
      <c r="AR38" s="11">
        <v>1</v>
      </c>
      <c r="AS38" s="11">
        <v>36000</v>
      </c>
      <c r="AT38" s="11">
        <f t="shared" si="24"/>
        <v>36000</v>
      </c>
      <c r="AU38" s="11"/>
      <c r="AV38" s="11">
        <f t="shared" si="25"/>
        <v>36000</v>
      </c>
      <c r="AW38" s="11">
        <f t="shared" si="26"/>
        <v>36000</v>
      </c>
      <c r="AY38" s="11">
        <v>1</v>
      </c>
      <c r="AZ38" s="11">
        <v>36000</v>
      </c>
      <c r="BA38" s="11">
        <f t="shared" si="27"/>
        <v>36000</v>
      </c>
      <c r="BB38" s="11"/>
      <c r="BC38" s="11"/>
      <c r="BD38" s="11"/>
      <c r="BF38" s="11"/>
      <c r="BG38" s="11"/>
      <c r="BI38" s="11"/>
      <c r="BK38"/>
      <c r="BL38"/>
      <c r="BM38"/>
      <c r="BN38"/>
    </row>
    <row r="39" spans="1:66">
      <c r="A39" s="10" t="s">
        <v>95</v>
      </c>
      <c r="B39" s="10" t="s">
        <v>40</v>
      </c>
      <c r="C39" s="10" t="s">
        <v>75</v>
      </c>
      <c r="D39" s="11">
        <v>0</v>
      </c>
      <c r="E39" s="11"/>
      <c r="F39" s="11">
        <f>IF(D39=0,0,+E39/D39)</f>
        <v>0</v>
      </c>
      <c r="G39" s="12"/>
      <c r="H39" s="11"/>
      <c r="I39" s="11"/>
      <c r="J39" s="12"/>
      <c r="K39" s="11"/>
      <c r="L39" s="11"/>
      <c r="M39" s="11">
        <f>IF(K39=0,0,+L39/K39)</f>
        <v>0</v>
      </c>
      <c r="O39" s="11"/>
      <c r="P39" s="11"/>
      <c r="R39" s="11">
        <v>1</v>
      </c>
      <c r="S39" s="11">
        <v>65000</v>
      </c>
      <c r="T39" s="11">
        <f>IF(R39=0,0,+S39/R39)</f>
        <v>65000</v>
      </c>
      <c r="V39" s="11">
        <v>1</v>
      </c>
      <c r="W39" s="11">
        <v>65000</v>
      </c>
      <c r="X39" s="11">
        <f t="shared" ref="X39:X49" si="28">IF(V39=0,0,+W39/V39)</f>
        <v>65000</v>
      </c>
      <c r="Y39" s="11"/>
      <c r="Z39" s="11">
        <f t="shared" ref="Z39:Z49" si="29">+W39-P39</f>
        <v>65000</v>
      </c>
      <c r="AB39" s="11">
        <v>1</v>
      </c>
      <c r="AC39" s="11">
        <v>65000</v>
      </c>
      <c r="AD39" s="11">
        <f t="shared" ref="AD39:AD49" si="30">IF(AB39=0,0,+AC39/AB39)</f>
        <v>65000</v>
      </c>
      <c r="AE39" s="12"/>
      <c r="AF39" s="11">
        <v>1</v>
      </c>
      <c r="AG39" s="11">
        <v>65000</v>
      </c>
      <c r="AH39" s="11">
        <f t="shared" ref="AH39:AH49" si="31">IF(AF39=0,0,+AG39/AF39)</f>
        <v>65000</v>
      </c>
      <c r="AI39" s="11"/>
      <c r="AJ39" s="11">
        <f t="shared" si="21"/>
        <v>65000</v>
      </c>
      <c r="AL39" s="11">
        <v>1</v>
      </c>
      <c r="AM39" s="11">
        <v>65000</v>
      </c>
      <c r="AN39" s="11">
        <f t="shared" si="22"/>
        <v>65000</v>
      </c>
      <c r="AO39" s="11"/>
      <c r="AP39" s="11">
        <f t="shared" si="23"/>
        <v>65000</v>
      </c>
      <c r="AR39" s="11">
        <v>1</v>
      </c>
      <c r="AS39" s="11">
        <v>65000</v>
      </c>
      <c r="AT39" s="11">
        <f t="shared" si="24"/>
        <v>65000</v>
      </c>
      <c r="AU39" s="11"/>
      <c r="AV39" s="11">
        <f t="shared" si="25"/>
        <v>0</v>
      </c>
      <c r="AW39" s="11">
        <f t="shared" si="26"/>
        <v>65000</v>
      </c>
      <c r="AY39" s="11">
        <v>1</v>
      </c>
      <c r="AZ39" s="11">
        <v>65000</v>
      </c>
      <c r="BA39" s="11">
        <f t="shared" si="27"/>
        <v>65000</v>
      </c>
      <c r="BB39" s="11"/>
      <c r="BC39" s="11"/>
      <c r="BD39" s="11"/>
      <c r="BF39" s="11"/>
      <c r="BG39" s="11"/>
      <c r="BI39" s="11">
        <v>14136</v>
      </c>
      <c r="BK39"/>
      <c r="BL39"/>
      <c r="BM39"/>
      <c r="BN39"/>
    </row>
    <row r="40" spans="1:66">
      <c r="A40" s="10" t="s">
        <v>96</v>
      </c>
      <c r="B40" s="10" t="s">
        <v>36</v>
      </c>
      <c r="C40" s="10" t="s">
        <v>75</v>
      </c>
      <c r="D40" s="11"/>
      <c r="E40" s="11"/>
      <c r="F40" s="11"/>
      <c r="G40" s="12"/>
      <c r="H40" s="11"/>
      <c r="I40" s="11"/>
      <c r="J40" s="12"/>
      <c r="K40" s="11"/>
      <c r="L40" s="11"/>
      <c r="M40" s="11"/>
      <c r="O40" s="11"/>
      <c r="P40" s="11"/>
      <c r="R40" s="11"/>
      <c r="S40" s="11"/>
      <c r="T40" s="11"/>
      <c r="V40" s="11">
        <v>1</v>
      </c>
      <c r="W40" s="11">
        <v>10769</v>
      </c>
      <c r="X40" s="11">
        <f t="shared" si="28"/>
        <v>10769</v>
      </c>
      <c r="Y40" s="11"/>
      <c r="Z40" s="11">
        <f t="shared" si="29"/>
        <v>10769</v>
      </c>
      <c r="AB40" s="11">
        <v>1</v>
      </c>
      <c r="AC40" s="11">
        <v>10769</v>
      </c>
      <c r="AD40" s="11">
        <f t="shared" si="30"/>
        <v>10769</v>
      </c>
      <c r="AE40" s="12"/>
      <c r="AF40" s="11">
        <v>2</v>
      </c>
      <c r="AG40" s="11">
        <v>71346</v>
      </c>
      <c r="AH40" s="11">
        <f t="shared" si="31"/>
        <v>35673</v>
      </c>
      <c r="AI40" s="11"/>
      <c r="AJ40" s="11">
        <f t="shared" si="21"/>
        <v>71346</v>
      </c>
      <c r="AL40" s="11">
        <v>3</v>
      </c>
      <c r="AM40" s="11">
        <v>91538</v>
      </c>
      <c r="AN40" s="11">
        <f t="shared" si="22"/>
        <v>30512.666666666668</v>
      </c>
      <c r="AO40" s="11"/>
      <c r="AP40" s="11">
        <f t="shared" si="23"/>
        <v>91538</v>
      </c>
      <c r="AR40" s="11">
        <v>4</v>
      </c>
      <c r="AS40" s="11">
        <v>107019</v>
      </c>
      <c r="AT40" s="11">
        <f t="shared" si="24"/>
        <v>26754.75</v>
      </c>
      <c r="AU40" s="11"/>
      <c r="AV40" s="11">
        <f t="shared" si="25"/>
        <v>96250</v>
      </c>
      <c r="AW40" s="11">
        <f t="shared" si="26"/>
        <v>107019</v>
      </c>
      <c r="AY40" s="11">
        <v>5</v>
      </c>
      <c r="AZ40" s="11">
        <v>114423</v>
      </c>
      <c r="BA40" s="11">
        <f t="shared" si="27"/>
        <v>22884.6</v>
      </c>
      <c r="BB40" s="11"/>
      <c r="BC40" s="11"/>
      <c r="BD40" s="11"/>
      <c r="BF40" s="11">
        <v>3</v>
      </c>
      <c r="BG40" s="11">
        <v>43077</v>
      </c>
      <c r="BI40" s="11"/>
      <c r="BK40"/>
      <c r="BL40"/>
      <c r="BM40"/>
      <c r="BN40"/>
    </row>
    <row r="41" spans="1:66">
      <c r="A41" s="10" t="s">
        <v>97</v>
      </c>
      <c r="B41" s="10"/>
      <c r="C41" s="10"/>
      <c r="D41" s="11">
        <v>0</v>
      </c>
      <c r="E41" s="11"/>
      <c r="F41" s="11">
        <f t="shared" ref="F41:F49" si="32">IF(D41=0,0,+E41/D41)</f>
        <v>0</v>
      </c>
      <c r="G41" s="12"/>
      <c r="H41" s="11">
        <v>1</v>
      </c>
      <c r="I41" s="11">
        <v>21938</v>
      </c>
      <c r="J41" s="12"/>
      <c r="K41" s="11">
        <v>0</v>
      </c>
      <c r="L41" s="11">
        <v>16088</v>
      </c>
      <c r="M41" s="11">
        <f t="shared" ref="M41:M49" si="33">IF(K41=0,0,+L41/K41)</f>
        <v>0</v>
      </c>
      <c r="O41" s="11">
        <v>0</v>
      </c>
      <c r="P41" s="11">
        <v>28519</v>
      </c>
      <c r="R41" s="11"/>
      <c r="S41" s="11"/>
      <c r="T41" s="11">
        <f t="shared" ref="T41:T49" si="34">IF(R41=0,0,+S41/R41)</f>
        <v>0</v>
      </c>
      <c r="V41" s="11">
        <v>0</v>
      </c>
      <c r="W41" s="11">
        <v>0</v>
      </c>
      <c r="X41" s="11">
        <f t="shared" si="28"/>
        <v>0</v>
      </c>
      <c r="Y41" s="11"/>
      <c r="Z41" s="11">
        <f t="shared" si="29"/>
        <v>-28519</v>
      </c>
      <c r="AB41" s="11"/>
      <c r="AC41" s="11"/>
      <c r="AD41" s="11">
        <f t="shared" si="30"/>
        <v>0</v>
      </c>
      <c r="AE41" s="12"/>
      <c r="AF41" s="11">
        <v>0</v>
      </c>
      <c r="AG41" s="11">
        <v>0</v>
      </c>
      <c r="AH41" s="11">
        <f t="shared" si="31"/>
        <v>0</v>
      </c>
      <c r="AI41" s="11"/>
      <c r="AJ41" s="11">
        <f t="shared" si="21"/>
        <v>-28519</v>
      </c>
      <c r="AL41" s="11">
        <v>0</v>
      </c>
      <c r="AM41" s="11">
        <v>0</v>
      </c>
      <c r="AN41" s="11">
        <f t="shared" si="22"/>
        <v>0</v>
      </c>
      <c r="AO41" s="11"/>
      <c r="AP41" s="11">
        <f t="shared" si="23"/>
        <v>-28519</v>
      </c>
      <c r="AR41" s="11">
        <v>0</v>
      </c>
      <c r="AS41" s="11">
        <v>0</v>
      </c>
      <c r="AT41" s="11">
        <f t="shared" si="24"/>
        <v>0</v>
      </c>
      <c r="AU41" s="11"/>
      <c r="AV41" s="11">
        <f t="shared" si="25"/>
        <v>0</v>
      </c>
      <c r="AW41" s="11">
        <f t="shared" si="26"/>
        <v>-28519</v>
      </c>
      <c r="AY41" s="11">
        <v>0</v>
      </c>
      <c r="AZ41" s="11">
        <v>0</v>
      </c>
      <c r="BA41" s="11">
        <f t="shared" si="27"/>
        <v>0</v>
      </c>
      <c r="BB41" s="11"/>
      <c r="BC41" s="11"/>
      <c r="BD41" s="11"/>
      <c r="BF41" s="11"/>
      <c r="BG41" s="11"/>
      <c r="BI41" s="11"/>
      <c r="BK41"/>
      <c r="BL41"/>
      <c r="BM41"/>
      <c r="BN41"/>
    </row>
    <row r="42" spans="1:66">
      <c r="A42" s="10" t="s">
        <v>98</v>
      </c>
      <c r="B42" s="10" t="s">
        <v>60</v>
      </c>
      <c r="C42" s="10" t="s">
        <v>75</v>
      </c>
      <c r="D42" s="11">
        <v>17</v>
      </c>
      <c r="E42" s="11">
        <v>978207</v>
      </c>
      <c r="F42" s="11">
        <f t="shared" si="32"/>
        <v>57541.588235294119</v>
      </c>
      <c r="G42" s="12"/>
      <c r="H42" s="11">
        <v>14</v>
      </c>
      <c r="I42" s="11">
        <v>892306</v>
      </c>
      <c r="J42" s="12"/>
      <c r="K42" s="11">
        <v>7</v>
      </c>
      <c r="L42" s="11">
        <v>534726</v>
      </c>
      <c r="M42" s="11">
        <f t="shared" si="33"/>
        <v>76389.428571428565</v>
      </c>
      <c r="O42" s="11">
        <v>7</v>
      </c>
      <c r="P42" s="11">
        <v>534726</v>
      </c>
      <c r="R42" s="11">
        <v>2</v>
      </c>
      <c r="S42" s="11">
        <v>186344</v>
      </c>
      <c r="T42" s="11">
        <f t="shared" si="34"/>
        <v>93172</v>
      </c>
      <c r="V42" s="11">
        <v>2</v>
      </c>
      <c r="W42" s="11">
        <v>186344</v>
      </c>
      <c r="X42" s="11">
        <f t="shared" si="28"/>
        <v>93172</v>
      </c>
      <c r="Y42" s="11"/>
      <c r="Z42" s="11">
        <f t="shared" si="29"/>
        <v>-348382</v>
      </c>
      <c r="AB42" s="11">
        <v>2</v>
      </c>
      <c r="AC42" s="11">
        <v>186344</v>
      </c>
      <c r="AD42" s="11">
        <f t="shared" si="30"/>
        <v>93172</v>
      </c>
      <c r="AE42" s="12"/>
      <c r="AF42" s="11">
        <v>2</v>
      </c>
      <c r="AG42" s="11">
        <v>78269</v>
      </c>
      <c r="AH42" s="11">
        <f t="shared" si="31"/>
        <v>39134.5</v>
      </c>
      <c r="AI42" s="11"/>
      <c r="AJ42" s="11">
        <f t="shared" si="21"/>
        <v>-456457</v>
      </c>
      <c r="AL42" s="11">
        <v>0</v>
      </c>
      <c r="AM42" s="11">
        <v>46538</v>
      </c>
      <c r="AN42" s="11">
        <f t="shared" si="22"/>
        <v>0</v>
      </c>
      <c r="AO42" s="11"/>
      <c r="AP42" s="11">
        <f t="shared" si="23"/>
        <v>-488188</v>
      </c>
      <c r="AR42" s="11">
        <v>0</v>
      </c>
      <c r="AS42" s="11">
        <v>46538</v>
      </c>
      <c r="AT42" s="11">
        <f t="shared" si="24"/>
        <v>0</v>
      </c>
      <c r="AU42" s="11"/>
      <c r="AV42" s="11">
        <f t="shared" si="25"/>
        <v>-139806</v>
      </c>
      <c r="AW42" s="11">
        <f t="shared" si="26"/>
        <v>-488188</v>
      </c>
      <c r="AY42" s="11">
        <v>0</v>
      </c>
      <c r="AZ42" s="11">
        <v>46538</v>
      </c>
      <c r="BA42" s="11">
        <f t="shared" si="27"/>
        <v>0</v>
      </c>
      <c r="BB42" s="11"/>
      <c r="BC42" s="11"/>
      <c r="BD42" s="11"/>
      <c r="BF42" s="11"/>
      <c r="BG42" s="11"/>
      <c r="BI42" s="11"/>
      <c r="BK42"/>
      <c r="BL42"/>
      <c r="BM42"/>
      <c r="BN42"/>
    </row>
    <row r="43" spans="1:66">
      <c r="A43" s="10" t="s">
        <v>99</v>
      </c>
      <c r="B43" s="10" t="s">
        <v>51</v>
      </c>
      <c r="C43" s="10" t="s">
        <v>75</v>
      </c>
      <c r="D43" s="11">
        <v>4</v>
      </c>
      <c r="E43" s="11">
        <v>110620</v>
      </c>
      <c r="F43" s="11">
        <f t="shared" si="32"/>
        <v>27655</v>
      </c>
      <c r="G43" s="12"/>
      <c r="H43" s="11">
        <v>3</v>
      </c>
      <c r="I43" s="11">
        <v>150898.66999999998</v>
      </c>
      <c r="J43" s="12"/>
      <c r="K43" s="11">
        <v>3</v>
      </c>
      <c r="L43" s="11">
        <v>170020</v>
      </c>
      <c r="M43" s="11">
        <f t="shared" si="33"/>
        <v>56673.333333333336</v>
      </c>
      <c r="O43" s="11">
        <v>3</v>
      </c>
      <c r="P43" s="11">
        <v>170020</v>
      </c>
      <c r="R43" s="11">
        <v>2</v>
      </c>
      <c r="S43" s="11">
        <v>142362</v>
      </c>
      <c r="T43" s="11">
        <f t="shared" si="34"/>
        <v>71181</v>
      </c>
      <c r="V43" s="11">
        <v>2</v>
      </c>
      <c r="W43" s="11">
        <v>155919.69230769231</v>
      </c>
      <c r="X43" s="11">
        <f t="shared" si="28"/>
        <v>77959.846153846156</v>
      </c>
      <c r="Y43" s="11"/>
      <c r="Z43" s="11">
        <f t="shared" si="29"/>
        <v>-14100.307692307688</v>
      </c>
      <c r="AB43" s="11">
        <v>2</v>
      </c>
      <c r="AC43" s="11">
        <v>155919.69230769231</v>
      </c>
      <c r="AD43" s="11">
        <f t="shared" si="30"/>
        <v>77959.846153846156</v>
      </c>
      <c r="AE43" s="12"/>
      <c r="AF43" s="11">
        <v>2</v>
      </c>
      <c r="AG43" s="11">
        <v>132022.30769230769</v>
      </c>
      <c r="AH43" s="11">
        <f t="shared" si="31"/>
        <v>66011.153846153844</v>
      </c>
      <c r="AI43" s="11"/>
      <c r="AJ43" s="11">
        <f t="shared" si="21"/>
        <v>-37997.692307692312</v>
      </c>
      <c r="AL43" s="11">
        <v>2</v>
      </c>
      <c r="AM43" s="11">
        <v>132022</v>
      </c>
      <c r="AN43" s="11">
        <f t="shared" si="22"/>
        <v>66011</v>
      </c>
      <c r="AO43" s="11"/>
      <c r="AP43" s="11">
        <f t="shared" si="23"/>
        <v>-37998</v>
      </c>
      <c r="AR43" s="11">
        <v>2</v>
      </c>
      <c r="AS43" s="11">
        <v>132022</v>
      </c>
      <c r="AT43" s="11">
        <f t="shared" si="24"/>
        <v>66011</v>
      </c>
      <c r="AU43" s="11"/>
      <c r="AV43" s="11">
        <f t="shared" si="25"/>
        <v>-23897.692307692312</v>
      </c>
      <c r="AW43" s="11">
        <f t="shared" si="26"/>
        <v>-37998</v>
      </c>
      <c r="AY43" s="11">
        <v>2</v>
      </c>
      <c r="AZ43" s="11">
        <v>132022</v>
      </c>
      <c r="BA43" s="11">
        <f t="shared" si="27"/>
        <v>66011</v>
      </c>
      <c r="BB43" s="11"/>
      <c r="BC43" s="11"/>
      <c r="BD43" s="11"/>
      <c r="BF43" s="11"/>
      <c r="BG43" s="11"/>
      <c r="BI43" s="11"/>
      <c r="BK43"/>
      <c r="BL43"/>
      <c r="BM43"/>
      <c r="BN43"/>
    </row>
    <row r="44" spans="1:66">
      <c r="A44" s="10" t="s">
        <v>100</v>
      </c>
      <c r="B44" s="10" t="s">
        <v>36</v>
      </c>
      <c r="C44" s="10" t="s">
        <v>75</v>
      </c>
      <c r="D44" s="11">
        <v>0</v>
      </c>
      <c r="E44" s="11"/>
      <c r="F44" s="11">
        <f t="shared" si="32"/>
        <v>0</v>
      </c>
      <c r="G44" s="12"/>
      <c r="H44" s="11">
        <v>4</v>
      </c>
      <c r="I44" s="11">
        <v>45865</v>
      </c>
      <c r="J44" s="12"/>
      <c r="K44" s="11">
        <v>3</v>
      </c>
      <c r="L44" s="11">
        <v>69202</v>
      </c>
      <c r="M44" s="11">
        <f t="shared" si="33"/>
        <v>23067.333333333332</v>
      </c>
      <c r="O44" s="11">
        <v>3</v>
      </c>
      <c r="P44" s="11">
        <v>69202</v>
      </c>
      <c r="R44" s="11">
        <v>10</v>
      </c>
      <c r="S44" s="11">
        <v>120301</v>
      </c>
      <c r="T44" s="11">
        <f t="shared" si="34"/>
        <v>12030.1</v>
      </c>
      <c r="V44" s="11">
        <v>10</v>
      </c>
      <c r="W44" s="11">
        <v>120301</v>
      </c>
      <c r="X44" s="11">
        <f t="shared" si="28"/>
        <v>12030.1</v>
      </c>
      <c r="Y44" s="11"/>
      <c r="Z44" s="11">
        <f t="shared" si="29"/>
        <v>51099</v>
      </c>
      <c r="AB44" s="11">
        <v>10</v>
      </c>
      <c r="AC44" s="11">
        <v>120301</v>
      </c>
      <c r="AD44" s="11">
        <f t="shared" si="30"/>
        <v>12030.1</v>
      </c>
      <c r="AE44" s="12"/>
      <c r="AF44" s="11">
        <v>10</v>
      </c>
      <c r="AG44" s="11">
        <v>127289</v>
      </c>
      <c r="AH44" s="11">
        <f t="shared" si="31"/>
        <v>12728.9</v>
      </c>
      <c r="AI44" s="11"/>
      <c r="AJ44" s="11">
        <f t="shared" si="21"/>
        <v>58087</v>
      </c>
      <c r="AL44" s="11">
        <v>9</v>
      </c>
      <c r="AM44" s="11">
        <v>156279</v>
      </c>
      <c r="AN44" s="11">
        <f t="shared" si="22"/>
        <v>17364.333333333332</v>
      </c>
      <c r="AO44" s="11"/>
      <c r="AP44" s="11">
        <f t="shared" si="23"/>
        <v>87077</v>
      </c>
      <c r="AR44" s="11">
        <v>10</v>
      </c>
      <c r="AS44" s="11">
        <v>169087</v>
      </c>
      <c r="AT44" s="11">
        <f t="shared" si="24"/>
        <v>16908.7</v>
      </c>
      <c r="AU44" s="11"/>
      <c r="AV44" s="11">
        <f t="shared" si="25"/>
        <v>48786</v>
      </c>
      <c r="AW44" s="11">
        <f t="shared" si="26"/>
        <v>99885</v>
      </c>
      <c r="AY44" s="11">
        <v>11</v>
      </c>
      <c r="AZ44" s="11">
        <v>171066</v>
      </c>
      <c r="BA44" s="11">
        <f t="shared" si="27"/>
        <v>15551.454545454546</v>
      </c>
      <c r="BB44" s="11"/>
      <c r="BC44" s="11"/>
      <c r="BD44" s="11"/>
      <c r="BF44" s="11">
        <v>5</v>
      </c>
      <c r="BG44" s="11">
        <v>43777</v>
      </c>
      <c r="BI44" s="11">
        <v>28336.6</v>
      </c>
      <c r="BK44"/>
      <c r="BL44"/>
      <c r="BM44"/>
      <c r="BN44"/>
    </row>
    <row r="45" spans="1:66">
      <c r="A45" s="10" t="s">
        <v>101</v>
      </c>
      <c r="B45" s="10" t="s">
        <v>51</v>
      </c>
      <c r="C45" s="10" t="s">
        <v>83</v>
      </c>
      <c r="D45" s="11">
        <v>3</v>
      </c>
      <c r="E45" s="11">
        <v>84600</v>
      </c>
      <c r="F45" s="11">
        <f t="shared" si="32"/>
        <v>28200</v>
      </c>
      <c r="G45" s="12"/>
      <c r="H45" s="11">
        <v>3</v>
      </c>
      <c r="I45" s="11">
        <v>85743</v>
      </c>
      <c r="J45" s="12"/>
      <c r="K45" s="11">
        <v>2</v>
      </c>
      <c r="L45" s="11">
        <v>90416</v>
      </c>
      <c r="M45" s="11">
        <f t="shared" si="33"/>
        <v>45208</v>
      </c>
      <c r="O45" s="11">
        <v>2</v>
      </c>
      <c r="P45" s="11">
        <v>90416</v>
      </c>
      <c r="R45" s="11">
        <v>2</v>
      </c>
      <c r="S45" s="11">
        <v>70873</v>
      </c>
      <c r="T45" s="11">
        <f t="shared" si="34"/>
        <v>35436.5</v>
      </c>
      <c r="V45" s="11">
        <v>3</v>
      </c>
      <c r="W45" s="11">
        <v>74719</v>
      </c>
      <c r="X45" s="11">
        <f t="shared" si="28"/>
        <v>24906.333333333332</v>
      </c>
      <c r="Y45" s="11"/>
      <c r="Z45" s="11">
        <f t="shared" si="29"/>
        <v>-15697</v>
      </c>
      <c r="AB45" s="11">
        <v>3</v>
      </c>
      <c r="AC45" s="11">
        <v>74719</v>
      </c>
      <c r="AD45" s="11">
        <f t="shared" si="30"/>
        <v>24906.333333333332</v>
      </c>
      <c r="AE45" s="12"/>
      <c r="AF45" s="11">
        <v>4</v>
      </c>
      <c r="AG45" s="11">
        <v>115216</v>
      </c>
      <c r="AH45" s="11">
        <f t="shared" si="31"/>
        <v>28804</v>
      </c>
      <c r="AI45" s="11"/>
      <c r="AJ45" s="11">
        <f t="shared" si="21"/>
        <v>24800</v>
      </c>
      <c r="AL45" s="11">
        <v>4</v>
      </c>
      <c r="AM45" s="11">
        <v>115216</v>
      </c>
      <c r="AN45" s="11">
        <f t="shared" si="22"/>
        <v>28804</v>
      </c>
      <c r="AO45" s="11"/>
      <c r="AP45" s="11">
        <f t="shared" si="23"/>
        <v>24800</v>
      </c>
      <c r="AR45" s="11">
        <v>3</v>
      </c>
      <c r="AS45" s="11">
        <v>95403</v>
      </c>
      <c r="AT45" s="11">
        <f t="shared" si="24"/>
        <v>31801</v>
      </c>
      <c r="AU45" s="11"/>
      <c r="AV45" s="11">
        <f t="shared" si="25"/>
        <v>20684</v>
      </c>
      <c r="AW45" s="11">
        <f t="shared" si="26"/>
        <v>4987</v>
      </c>
      <c r="AY45" s="11">
        <v>3</v>
      </c>
      <c r="AZ45" s="11">
        <v>95403</v>
      </c>
      <c r="BA45" s="11">
        <f t="shared" si="27"/>
        <v>31801</v>
      </c>
      <c r="BB45" s="11"/>
      <c r="BC45" s="11"/>
      <c r="BD45" s="11"/>
      <c r="BF45" s="11"/>
      <c r="BG45" s="11"/>
      <c r="BI45" s="11"/>
      <c r="BK45"/>
      <c r="BL45"/>
      <c r="BM45"/>
      <c r="BN45"/>
    </row>
    <row r="46" spans="1:66">
      <c r="A46" s="10" t="s">
        <v>102</v>
      </c>
      <c r="B46" s="10" t="s">
        <v>103</v>
      </c>
      <c r="C46" s="10" t="s">
        <v>75</v>
      </c>
      <c r="D46" s="11">
        <v>0</v>
      </c>
      <c r="E46" s="11"/>
      <c r="F46" s="11">
        <f t="shared" si="32"/>
        <v>0</v>
      </c>
      <c r="G46" s="12"/>
      <c r="H46" s="11"/>
      <c r="I46" s="11"/>
      <c r="J46" s="12"/>
      <c r="K46" s="11"/>
      <c r="L46" s="11"/>
      <c r="M46" s="11">
        <f t="shared" si="33"/>
        <v>0</v>
      </c>
      <c r="O46" s="11"/>
      <c r="P46" s="11"/>
      <c r="R46" s="11">
        <v>1</v>
      </c>
      <c r="S46" s="11">
        <v>35883</v>
      </c>
      <c r="T46" s="11">
        <f t="shared" si="34"/>
        <v>35883</v>
      </c>
      <c r="V46" s="11">
        <v>1</v>
      </c>
      <c r="W46" s="11">
        <v>35883</v>
      </c>
      <c r="X46" s="11">
        <f t="shared" si="28"/>
        <v>35883</v>
      </c>
      <c r="Y46" s="11"/>
      <c r="Z46" s="11">
        <f t="shared" si="29"/>
        <v>35883</v>
      </c>
      <c r="AB46" s="11">
        <v>1</v>
      </c>
      <c r="AC46" s="11">
        <v>35883</v>
      </c>
      <c r="AD46" s="11">
        <f t="shared" si="30"/>
        <v>35883</v>
      </c>
      <c r="AE46" s="12"/>
      <c r="AF46" s="11">
        <v>1</v>
      </c>
      <c r="AG46" s="11">
        <v>33320</v>
      </c>
      <c r="AH46" s="11">
        <f t="shared" si="31"/>
        <v>33320</v>
      </c>
      <c r="AI46" s="11"/>
      <c r="AJ46" s="11">
        <f t="shared" si="21"/>
        <v>33320</v>
      </c>
      <c r="AL46" s="11">
        <v>1</v>
      </c>
      <c r="AM46" s="11">
        <v>33320</v>
      </c>
      <c r="AN46" s="11">
        <f t="shared" si="22"/>
        <v>33320</v>
      </c>
      <c r="AO46" s="11"/>
      <c r="AP46" s="11">
        <f t="shared" si="23"/>
        <v>33320</v>
      </c>
      <c r="AR46" s="11">
        <v>1</v>
      </c>
      <c r="AS46" s="11">
        <v>33320</v>
      </c>
      <c r="AT46" s="11">
        <f t="shared" si="24"/>
        <v>33320</v>
      </c>
      <c r="AU46" s="11"/>
      <c r="AV46" s="11">
        <f t="shared" si="25"/>
        <v>-2563</v>
      </c>
      <c r="AW46" s="11">
        <f t="shared" si="26"/>
        <v>33320</v>
      </c>
      <c r="AY46" s="11">
        <v>1</v>
      </c>
      <c r="AZ46" s="11">
        <v>33320</v>
      </c>
      <c r="BA46" s="11">
        <f t="shared" si="27"/>
        <v>33320</v>
      </c>
      <c r="BB46" s="11"/>
      <c r="BC46" s="11"/>
      <c r="BD46" s="11"/>
      <c r="BF46" s="11"/>
      <c r="BG46" s="11"/>
      <c r="BI46" s="11"/>
      <c r="BK46"/>
      <c r="BL46"/>
      <c r="BM46"/>
      <c r="BN46"/>
    </row>
    <row r="47" spans="1:66">
      <c r="A47" s="2" t="s">
        <v>104</v>
      </c>
      <c r="B47" s="10" t="s">
        <v>105</v>
      </c>
      <c r="C47" s="10" t="s">
        <v>75</v>
      </c>
      <c r="D47" s="11">
        <v>7</v>
      </c>
      <c r="E47" s="11">
        <v>104707.44999999998</v>
      </c>
      <c r="F47" s="11">
        <f t="shared" si="32"/>
        <v>14958.20714285714</v>
      </c>
      <c r="G47" s="12"/>
      <c r="H47" s="11">
        <v>4</v>
      </c>
      <c r="I47" s="11">
        <v>83124.78</v>
      </c>
      <c r="J47" s="12"/>
      <c r="K47" s="11">
        <v>3</v>
      </c>
      <c r="L47" s="11">
        <v>155502.16730769229</v>
      </c>
      <c r="M47" s="11">
        <f t="shared" si="33"/>
        <v>51834.055769230763</v>
      </c>
      <c r="O47" s="11">
        <v>3</v>
      </c>
      <c r="P47" s="11">
        <v>155502.16730769229</v>
      </c>
      <c r="R47" s="11">
        <v>4</v>
      </c>
      <c r="S47" s="11">
        <v>205606</v>
      </c>
      <c r="T47" s="11">
        <f t="shared" si="34"/>
        <v>51401.5</v>
      </c>
      <c r="V47" s="11">
        <v>5</v>
      </c>
      <c r="W47" s="11">
        <v>220861</v>
      </c>
      <c r="X47" s="11">
        <f t="shared" si="28"/>
        <v>44172.2</v>
      </c>
      <c r="Y47" s="11"/>
      <c r="Z47" s="11">
        <f t="shared" si="29"/>
        <v>65358.832692307711</v>
      </c>
      <c r="AB47" s="11">
        <v>5</v>
      </c>
      <c r="AC47" s="11">
        <v>220861</v>
      </c>
      <c r="AD47" s="11">
        <f t="shared" si="30"/>
        <v>44172.2</v>
      </c>
      <c r="AE47" s="12"/>
      <c r="AF47" s="11">
        <v>5</v>
      </c>
      <c r="AG47" s="11">
        <v>189646</v>
      </c>
      <c r="AH47" s="11">
        <f t="shared" si="31"/>
        <v>37929.199999999997</v>
      </c>
      <c r="AI47" s="11"/>
      <c r="AJ47" s="11">
        <f t="shared" si="21"/>
        <v>34143.832692307711</v>
      </c>
      <c r="AL47" s="11">
        <v>1</v>
      </c>
      <c r="AM47" s="11">
        <v>135804</v>
      </c>
      <c r="AN47" s="11">
        <f t="shared" si="22"/>
        <v>135804</v>
      </c>
      <c r="AO47" s="11"/>
      <c r="AP47" s="11">
        <f t="shared" si="23"/>
        <v>-19698.167307692289</v>
      </c>
      <c r="AR47" s="11">
        <v>1</v>
      </c>
      <c r="AS47" s="11">
        <v>135804</v>
      </c>
      <c r="AT47" s="11">
        <f t="shared" si="24"/>
        <v>135804</v>
      </c>
      <c r="AU47" s="11"/>
      <c r="AV47" s="11">
        <f t="shared" si="25"/>
        <v>-85057</v>
      </c>
      <c r="AW47" s="11">
        <f t="shared" si="26"/>
        <v>-19698.167307692289</v>
      </c>
      <c r="AY47" s="11">
        <v>1</v>
      </c>
      <c r="AZ47" s="11">
        <v>135804</v>
      </c>
      <c r="BA47" s="11">
        <f t="shared" si="27"/>
        <v>135804</v>
      </c>
      <c r="BB47" s="11"/>
      <c r="BC47" s="11"/>
      <c r="BD47" s="11"/>
      <c r="BF47" s="11"/>
      <c r="BG47" s="11"/>
      <c r="BI47" s="11">
        <v>19000</v>
      </c>
      <c r="BK47"/>
      <c r="BL47"/>
      <c r="BM47"/>
      <c r="BN47"/>
    </row>
    <row r="48" spans="1:66">
      <c r="A48" s="10" t="s">
        <v>106</v>
      </c>
      <c r="B48" s="10" t="s">
        <v>74</v>
      </c>
      <c r="C48" s="10" t="s">
        <v>75</v>
      </c>
      <c r="D48" s="11">
        <v>0</v>
      </c>
      <c r="E48" s="11"/>
      <c r="F48" s="11">
        <f t="shared" si="32"/>
        <v>0</v>
      </c>
      <c r="G48" s="12"/>
      <c r="H48" s="11">
        <v>1</v>
      </c>
      <c r="I48" s="11">
        <v>30433</v>
      </c>
      <c r="J48" s="12"/>
      <c r="K48" s="11">
        <v>0</v>
      </c>
      <c r="L48" s="11">
        <v>20519</v>
      </c>
      <c r="M48" s="11">
        <f t="shared" si="33"/>
        <v>0</v>
      </c>
      <c r="O48" s="11">
        <v>0</v>
      </c>
      <c r="P48" s="11">
        <v>20519</v>
      </c>
      <c r="R48" s="11"/>
      <c r="S48" s="11"/>
      <c r="T48" s="11">
        <f t="shared" si="34"/>
        <v>0</v>
      </c>
      <c r="V48" s="11">
        <v>0</v>
      </c>
      <c r="W48" s="11">
        <v>0</v>
      </c>
      <c r="X48" s="11">
        <f t="shared" si="28"/>
        <v>0</v>
      </c>
      <c r="Y48" s="11"/>
      <c r="Z48" s="11">
        <f t="shared" si="29"/>
        <v>-20519</v>
      </c>
      <c r="AB48" s="11"/>
      <c r="AC48" s="11"/>
      <c r="AD48" s="11">
        <f t="shared" si="30"/>
        <v>0</v>
      </c>
      <c r="AE48" s="12"/>
      <c r="AF48" s="11">
        <v>0</v>
      </c>
      <c r="AG48" s="11">
        <v>0</v>
      </c>
      <c r="AH48" s="11">
        <f t="shared" si="31"/>
        <v>0</v>
      </c>
      <c r="AI48" s="11"/>
      <c r="AJ48" s="11">
        <f t="shared" si="21"/>
        <v>-20519</v>
      </c>
      <c r="AL48" s="11">
        <v>0</v>
      </c>
      <c r="AM48" s="11">
        <v>0</v>
      </c>
      <c r="AN48" s="11">
        <f t="shared" si="22"/>
        <v>0</v>
      </c>
      <c r="AO48" s="11"/>
      <c r="AP48" s="11">
        <f t="shared" si="23"/>
        <v>-20519</v>
      </c>
      <c r="AR48" s="11">
        <v>0</v>
      </c>
      <c r="AS48" s="11">
        <v>0</v>
      </c>
      <c r="AT48" s="11">
        <f t="shared" si="24"/>
        <v>0</v>
      </c>
      <c r="AU48" s="11"/>
      <c r="AV48" s="11">
        <f t="shared" si="25"/>
        <v>0</v>
      </c>
      <c r="AW48" s="11">
        <f t="shared" si="26"/>
        <v>-20519</v>
      </c>
      <c r="AY48" s="11">
        <v>0</v>
      </c>
      <c r="AZ48" s="11">
        <v>0</v>
      </c>
      <c r="BA48" s="11">
        <f t="shared" si="27"/>
        <v>0</v>
      </c>
      <c r="BB48" s="11"/>
      <c r="BC48" s="11"/>
      <c r="BD48" s="11"/>
      <c r="BF48" s="11"/>
      <c r="BG48" s="11"/>
      <c r="BI48" s="11"/>
      <c r="BK48"/>
      <c r="BL48"/>
      <c r="BM48"/>
      <c r="BN48"/>
    </row>
    <row r="49" spans="1:66">
      <c r="A49" s="10" t="s">
        <v>107</v>
      </c>
      <c r="B49" s="10" t="s">
        <v>105</v>
      </c>
      <c r="C49" s="10" t="s">
        <v>75</v>
      </c>
      <c r="D49" s="11">
        <v>5</v>
      </c>
      <c r="E49" s="11">
        <v>61585</v>
      </c>
      <c r="F49" s="11">
        <f t="shared" si="32"/>
        <v>12317</v>
      </c>
      <c r="G49" s="12"/>
      <c r="H49" s="11">
        <v>4</v>
      </c>
      <c r="I49" s="11">
        <v>34000.004000000001</v>
      </c>
      <c r="J49" s="12"/>
      <c r="K49" s="11">
        <v>2</v>
      </c>
      <c r="L49" s="11">
        <v>51175</v>
      </c>
      <c r="M49" s="11">
        <f t="shared" si="33"/>
        <v>25587.5</v>
      </c>
      <c r="O49" s="11">
        <v>2</v>
      </c>
      <c r="P49" s="11">
        <v>51175</v>
      </c>
      <c r="R49" s="11">
        <v>2</v>
      </c>
      <c r="S49" s="11">
        <v>34485</v>
      </c>
      <c r="T49" s="11">
        <f t="shared" si="34"/>
        <v>17242.5</v>
      </c>
      <c r="V49" s="11">
        <v>2</v>
      </c>
      <c r="W49" s="11">
        <v>34485</v>
      </c>
      <c r="X49" s="11">
        <f t="shared" si="28"/>
        <v>17242.5</v>
      </c>
      <c r="Y49" s="11"/>
      <c r="Z49" s="11">
        <f t="shared" si="29"/>
        <v>-16690</v>
      </c>
      <c r="AB49" s="11">
        <v>1</v>
      </c>
      <c r="AC49" s="11">
        <v>23105</v>
      </c>
      <c r="AD49" s="11">
        <f t="shared" si="30"/>
        <v>23105</v>
      </c>
      <c r="AE49" s="12"/>
      <c r="AF49" s="11">
        <v>1</v>
      </c>
      <c r="AG49" s="11">
        <v>14760</v>
      </c>
      <c r="AH49" s="11">
        <f t="shared" si="31"/>
        <v>14760</v>
      </c>
      <c r="AI49" s="11"/>
      <c r="AJ49" s="11">
        <f t="shared" si="21"/>
        <v>-36415</v>
      </c>
      <c r="AL49" s="11">
        <v>1</v>
      </c>
      <c r="AM49" s="11">
        <v>14760</v>
      </c>
      <c r="AN49" s="11">
        <f t="shared" si="22"/>
        <v>14760</v>
      </c>
      <c r="AO49" s="11"/>
      <c r="AP49" s="11">
        <f t="shared" si="23"/>
        <v>-36415</v>
      </c>
      <c r="AR49" s="11">
        <v>2</v>
      </c>
      <c r="AS49" s="11">
        <v>14760</v>
      </c>
      <c r="AT49" s="11">
        <f t="shared" si="24"/>
        <v>7380</v>
      </c>
      <c r="AU49" s="11"/>
      <c r="AV49" s="11">
        <f t="shared" si="25"/>
        <v>-19725</v>
      </c>
      <c r="AW49" s="11">
        <f t="shared" si="26"/>
        <v>-36415</v>
      </c>
      <c r="AY49" s="11">
        <v>2</v>
      </c>
      <c r="AZ49" s="11">
        <v>14760</v>
      </c>
      <c r="BA49" s="11">
        <f t="shared" si="27"/>
        <v>7380</v>
      </c>
      <c r="BB49" s="11"/>
      <c r="BC49" s="11"/>
      <c r="BD49" s="11"/>
      <c r="BF49" s="11"/>
      <c r="BG49" s="11"/>
      <c r="BI49" s="11">
        <v>23560</v>
      </c>
      <c r="BK49"/>
      <c r="BL49"/>
      <c r="BM49"/>
      <c r="BN49"/>
    </row>
    <row r="50" spans="1:66">
      <c r="A50" s="10" t="s">
        <v>108</v>
      </c>
      <c r="B50" s="10" t="s">
        <v>60</v>
      </c>
      <c r="C50" s="10" t="s">
        <v>75</v>
      </c>
      <c r="D50" s="11"/>
      <c r="E50" s="11"/>
      <c r="F50" s="11"/>
      <c r="G50" s="12"/>
      <c r="H50" s="11"/>
      <c r="I50" s="11"/>
      <c r="J50" s="12"/>
      <c r="K50" s="11"/>
      <c r="L50" s="11"/>
      <c r="M50" s="11"/>
      <c r="O50" s="11"/>
      <c r="P50" s="11"/>
      <c r="R50" s="11"/>
      <c r="S50" s="11"/>
      <c r="T50" s="11"/>
      <c r="V50" s="11"/>
      <c r="W50" s="11"/>
      <c r="X50" s="11"/>
      <c r="Y50" s="11"/>
      <c r="Z50" s="11"/>
      <c r="AB50" s="11"/>
      <c r="AC50" s="11"/>
      <c r="AD50" s="11"/>
      <c r="AE50" s="12"/>
      <c r="AF50" s="11"/>
      <c r="AG50" s="11"/>
      <c r="AH50" s="11"/>
      <c r="AI50" s="11"/>
      <c r="AJ50" s="11"/>
      <c r="AL50" s="11"/>
      <c r="AM50" s="11"/>
      <c r="AN50" s="11"/>
      <c r="AO50" s="11"/>
      <c r="AP50" s="11">
        <f t="shared" si="23"/>
        <v>0</v>
      </c>
      <c r="AR50" s="11">
        <v>5</v>
      </c>
      <c r="AS50" s="11">
        <v>91397</v>
      </c>
      <c r="AT50" s="11">
        <f t="shared" si="24"/>
        <v>18279.400000000001</v>
      </c>
      <c r="AU50" s="11"/>
      <c r="AV50" s="11">
        <f t="shared" si="25"/>
        <v>91397</v>
      </c>
      <c r="AW50" s="11">
        <f t="shared" si="26"/>
        <v>91397</v>
      </c>
      <c r="AY50" s="11">
        <v>4</v>
      </c>
      <c r="AZ50" s="11">
        <v>91397</v>
      </c>
      <c r="BA50" s="11">
        <f t="shared" si="27"/>
        <v>22849.25</v>
      </c>
      <c r="BB50" s="11"/>
      <c r="BC50" s="11"/>
      <c r="BD50" s="11"/>
      <c r="BF50" s="31">
        <v>4</v>
      </c>
      <c r="BG50" s="11">
        <v>91397</v>
      </c>
      <c r="BI50" s="11">
        <v>23185.64</v>
      </c>
      <c r="BK50"/>
      <c r="BL50"/>
      <c r="BM50"/>
      <c r="BN50"/>
    </row>
    <row r="51" spans="1:66">
      <c r="A51" s="10" t="s">
        <v>109</v>
      </c>
      <c r="B51" s="10" t="s">
        <v>36</v>
      </c>
      <c r="C51" s="10" t="s">
        <v>83</v>
      </c>
      <c r="D51" s="11">
        <v>0</v>
      </c>
      <c r="E51" s="11"/>
      <c r="F51" s="11">
        <f>IF(D51=0,0,+E51/D51)</f>
        <v>0</v>
      </c>
      <c r="G51" s="12"/>
      <c r="H51" s="11"/>
      <c r="I51" s="11"/>
      <c r="J51" s="12"/>
      <c r="K51" s="11"/>
      <c r="L51" s="11"/>
      <c r="M51" s="11">
        <f>IF(K51=0,0,+L51/K51)</f>
        <v>0</v>
      </c>
      <c r="O51" s="11"/>
      <c r="P51" s="11"/>
      <c r="R51" s="11">
        <v>1</v>
      </c>
      <c r="S51" s="11">
        <v>36528</v>
      </c>
      <c r="T51" s="11">
        <f>IF(R51=0,0,+S51/R51)</f>
        <v>36528</v>
      </c>
      <c r="V51" s="11">
        <v>1</v>
      </c>
      <c r="W51" s="11">
        <v>36528</v>
      </c>
      <c r="X51" s="11">
        <f>IF(V51=0,0,+W51/V51)</f>
        <v>36528</v>
      </c>
      <c r="Y51" s="11"/>
      <c r="Z51" s="11">
        <f>+W51-P51</f>
        <v>36528</v>
      </c>
      <c r="AB51" s="11">
        <v>1</v>
      </c>
      <c r="AC51" s="11">
        <v>36528</v>
      </c>
      <c r="AD51" s="11">
        <f>IF(AB51=0,0,+AC51/AB51)</f>
        <v>36528</v>
      </c>
      <c r="AE51" s="12"/>
      <c r="AF51" s="11">
        <v>2</v>
      </c>
      <c r="AG51" s="11">
        <v>112575</v>
      </c>
      <c r="AH51" s="11">
        <f>IF(AF51=0,0,+AG51/AF51)</f>
        <v>56287.5</v>
      </c>
      <c r="AI51" s="11"/>
      <c r="AJ51" s="11">
        <f>+AG51-$P51</f>
        <v>112575</v>
      </c>
      <c r="AL51" s="11">
        <v>1</v>
      </c>
      <c r="AM51" s="11">
        <v>91200</v>
      </c>
      <c r="AN51" s="11">
        <f>IF(AL51=0,0,+AM51/AL51)</f>
        <v>91200</v>
      </c>
      <c r="AO51" s="11"/>
      <c r="AP51" s="11">
        <f t="shared" si="23"/>
        <v>91200</v>
      </c>
      <c r="AR51" s="11">
        <v>1</v>
      </c>
      <c r="AS51" s="11">
        <v>91200</v>
      </c>
      <c r="AT51" s="11">
        <f t="shared" si="24"/>
        <v>91200</v>
      </c>
      <c r="AU51" s="11"/>
      <c r="AV51" s="11">
        <f t="shared" si="25"/>
        <v>54672</v>
      </c>
      <c r="AW51" s="11">
        <f t="shared" si="26"/>
        <v>91200</v>
      </c>
      <c r="AY51" s="11">
        <v>1</v>
      </c>
      <c r="AZ51" s="11">
        <v>91200</v>
      </c>
      <c r="BA51" s="11">
        <f t="shared" si="27"/>
        <v>91200</v>
      </c>
      <c r="BB51" s="11"/>
      <c r="BC51" s="11"/>
      <c r="BD51" s="11"/>
      <c r="BF51" s="11"/>
      <c r="BG51" s="11"/>
      <c r="BI51" s="11"/>
      <c r="BK51"/>
      <c r="BL51"/>
      <c r="BM51"/>
      <c r="BN51"/>
    </row>
    <row r="52" spans="1:66">
      <c r="A52" s="10" t="s">
        <v>110</v>
      </c>
      <c r="B52" s="10" t="s">
        <v>36</v>
      </c>
      <c r="C52" s="10" t="s">
        <v>75</v>
      </c>
      <c r="D52" s="11"/>
      <c r="E52" s="11"/>
      <c r="F52" s="11"/>
      <c r="G52" s="12"/>
      <c r="H52" s="11"/>
      <c r="I52" s="11"/>
      <c r="J52" s="12"/>
      <c r="K52" s="11"/>
      <c r="L52" s="11"/>
      <c r="M52" s="11"/>
      <c r="O52" s="11"/>
      <c r="P52" s="11"/>
      <c r="R52" s="11"/>
      <c r="S52" s="11"/>
      <c r="T52" s="11"/>
      <c r="V52" s="11">
        <v>1</v>
      </c>
      <c r="W52" s="11">
        <v>0</v>
      </c>
      <c r="X52" s="11">
        <f>IF(V52=0,0,+W52/V52)</f>
        <v>0</v>
      </c>
      <c r="Y52" s="11"/>
      <c r="Z52" s="11">
        <f>+W52-P52</f>
        <v>0</v>
      </c>
      <c r="AB52" s="11">
        <v>1</v>
      </c>
      <c r="AC52" s="11">
        <v>10299</v>
      </c>
      <c r="AD52" s="11">
        <f>IF(AB52=0,0,+AC52/AB52)</f>
        <v>10299</v>
      </c>
      <c r="AE52" s="12"/>
      <c r="AF52" s="11">
        <v>1</v>
      </c>
      <c r="AG52" s="11">
        <v>25502</v>
      </c>
      <c r="AH52" s="11">
        <f>IF(AF52=0,0,+AG52/AF52)</f>
        <v>25502</v>
      </c>
      <c r="AI52" s="11"/>
      <c r="AJ52" s="11">
        <f>+AG52-$P52</f>
        <v>25502</v>
      </c>
      <c r="AL52" s="11">
        <v>1</v>
      </c>
      <c r="AM52" s="11">
        <v>25502</v>
      </c>
      <c r="AN52" s="11">
        <f>IF(AL52=0,0,+AM52/AL52)</f>
        <v>25502</v>
      </c>
      <c r="AO52" s="11"/>
      <c r="AP52" s="11">
        <f t="shared" si="23"/>
        <v>25502</v>
      </c>
      <c r="AR52" s="11">
        <v>1</v>
      </c>
      <c r="AS52" s="11">
        <v>25502</v>
      </c>
      <c r="AT52" s="11">
        <f t="shared" si="24"/>
        <v>25502</v>
      </c>
      <c r="AU52" s="11"/>
      <c r="AV52" s="11">
        <f t="shared" si="25"/>
        <v>25502</v>
      </c>
      <c r="AW52" s="11">
        <f t="shared" si="26"/>
        <v>25502</v>
      </c>
      <c r="AY52" s="11">
        <v>1</v>
      </c>
      <c r="AZ52" s="11">
        <v>25502</v>
      </c>
      <c r="BA52" s="11">
        <f t="shared" si="27"/>
        <v>25502</v>
      </c>
      <c r="BB52" s="11"/>
      <c r="BC52" s="11"/>
      <c r="BD52" s="11"/>
      <c r="BF52" s="11"/>
      <c r="BG52" s="11"/>
      <c r="BI52" s="11"/>
      <c r="BK52"/>
      <c r="BL52"/>
      <c r="BM52"/>
      <c r="BN52"/>
    </row>
    <row r="53" spans="1:66">
      <c r="A53" s="10" t="s">
        <v>111</v>
      </c>
      <c r="B53" s="10" t="s">
        <v>60</v>
      </c>
      <c r="C53" s="10" t="s">
        <v>83</v>
      </c>
      <c r="D53" s="11">
        <v>6</v>
      </c>
      <c r="E53" s="11">
        <v>149512</v>
      </c>
      <c r="F53" s="11">
        <f>IF(D53=0,0,+E53/D53)</f>
        <v>24918.666666666668</v>
      </c>
      <c r="G53" s="12"/>
      <c r="H53" s="11">
        <v>5</v>
      </c>
      <c r="I53" s="11">
        <v>139077</v>
      </c>
      <c r="J53" s="12"/>
      <c r="K53" s="11">
        <v>5</v>
      </c>
      <c r="L53" s="11">
        <v>135182</v>
      </c>
      <c r="M53" s="11">
        <f>IF(K53=0,0,+L53/K53)</f>
        <v>27036.400000000001</v>
      </c>
      <c r="O53" s="11">
        <v>5</v>
      </c>
      <c r="P53" s="11">
        <v>140725</v>
      </c>
      <c r="R53" s="11">
        <v>6</v>
      </c>
      <c r="S53" s="11">
        <v>194595</v>
      </c>
      <c r="T53" s="11">
        <f>IF(R53=0,0,+S53/R53)</f>
        <v>32432.5</v>
      </c>
      <c r="V53" s="11">
        <v>6</v>
      </c>
      <c r="W53" s="11">
        <v>194595</v>
      </c>
      <c r="X53" s="11">
        <f>IF(V53=0,0,+W53/V53)</f>
        <v>32432.5</v>
      </c>
      <c r="Y53" s="11"/>
      <c r="Z53" s="11">
        <f>+W53-P53</f>
        <v>53870</v>
      </c>
      <c r="AB53" s="11">
        <v>6</v>
      </c>
      <c r="AC53" s="11">
        <v>194595</v>
      </c>
      <c r="AD53" s="11">
        <f>IF(AB53=0,0,+AC53/AB53)</f>
        <v>32432.5</v>
      </c>
      <c r="AE53" s="12"/>
      <c r="AF53" s="11">
        <v>6</v>
      </c>
      <c r="AG53" s="11">
        <v>181664</v>
      </c>
      <c r="AH53" s="11">
        <f>IF(AF53=0,0,+AG53/AF53)</f>
        <v>30277.333333333332</v>
      </c>
      <c r="AI53" s="11"/>
      <c r="AJ53" s="11">
        <f>+AG53-$P53</f>
        <v>40939</v>
      </c>
      <c r="AL53" s="11">
        <v>6</v>
      </c>
      <c r="AM53" s="11">
        <v>223023</v>
      </c>
      <c r="AN53" s="11">
        <f>IF(AL53=0,0,+AM53/AL53)</f>
        <v>37170.5</v>
      </c>
      <c r="AO53" s="11"/>
      <c r="AP53" s="11">
        <f t="shared" si="23"/>
        <v>82298</v>
      </c>
      <c r="AR53" s="11">
        <v>6</v>
      </c>
      <c r="AS53" s="11">
        <v>220029</v>
      </c>
      <c r="AT53" s="11">
        <f t="shared" si="24"/>
        <v>36671.5</v>
      </c>
      <c r="AU53" s="11"/>
      <c r="AV53" s="11">
        <f t="shared" si="25"/>
        <v>25434</v>
      </c>
      <c r="AW53" s="11">
        <f t="shared" si="26"/>
        <v>79304</v>
      </c>
      <c r="AY53" s="11">
        <v>6</v>
      </c>
      <c r="AZ53" s="11">
        <v>220029</v>
      </c>
      <c r="BA53" s="11">
        <f t="shared" si="27"/>
        <v>36671.5</v>
      </c>
      <c r="BB53" s="11"/>
      <c r="BC53" s="11"/>
      <c r="BD53" s="11"/>
      <c r="BF53" s="11">
        <v>3</v>
      </c>
      <c r="BG53" s="11">
        <v>62211</v>
      </c>
      <c r="BI53" s="11">
        <v>50160</v>
      </c>
      <c r="BK53"/>
      <c r="BL53"/>
      <c r="BM53"/>
      <c r="BN53"/>
    </row>
    <row r="54" spans="1:66">
      <c r="A54" s="10" t="s">
        <v>112</v>
      </c>
      <c r="B54" s="10" t="s">
        <v>87</v>
      </c>
      <c r="C54" s="10" t="s">
        <v>75</v>
      </c>
      <c r="D54" s="11"/>
      <c r="E54" s="11"/>
      <c r="F54" s="11"/>
      <c r="G54" s="12"/>
      <c r="H54" s="11"/>
      <c r="I54" s="11"/>
      <c r="J54" s="12"/>
      <c r="K54" s="11"/>
      <c r="L54" s="11"/>
      <c r="M54" s="11"/>
      <c r="O54" s="11"/>
      <c r="P54" s="11"/>
      <c r="R54" s="11"/>
      <c r="S54" s="11"/>
      <c r="T54" s="11"/>
      <c r="V54" s="11"/>
      <c r="W54" s="11"/>
      <c r="X54" s="11"/>
      <c r="Y54" s="11"/>
      <c r="Z54" s="11"/>
      <c r="AB54" s="11"/>
      <c r="AC54" s="11"/>
      <c r="AD54" s="11"/>
      <c r="AE54" s="12"/>
      <c r="AF54" s="11"/>
      <c r="AG54" s="11"/>
      <c r="AH54" s="11"/>
      <c r="AI54" s="11"/>
      <c r="AJ54" s="11"/>
      <c r="AL54" s="11">
        <v>1</v>
      </c>
      <c r="AM54" s="11">
        <v>35585</v>
      </c>
      <c r="AN54" s="11"/>
      <c r="AO54" s="11"/>
      <c r="AP54" s="11">
        <f t="shared" si="23"/>
        <v>35585</v>
      </c>
      <c r="AR54" s="11">
        <v>1</v>
      </c>
      <c r="AS54" s="11">
        <v>35585</v>
      </c>
      <c r="AT54" s="11">
        <f t="shared" si="24"/>
        <v>35585</v>
      </c>
      <c r="AU54" s="11"/>
      <c r="AV54" s="11">
        <f t="shared" si="25"/>
        <v>35585</v>
      </c>
      <c r="AW54" s="11">
        <f t="shared" si="26"/>
        <v>35585</v>
      </c>
      <c r="AY54" s="11">
        <v>1</v>
      </c>
      <c r="AZ54" s="11">
        <v>35585</v>
      </c>
      <c r="BA54" s="11">
        <f t="shared" si="27"/>
        <v>35585</v>
      </c>
      <c r="BB54" s="11"/>
      <c r="BC54" s="11"/>
      <c r="BD54" s="11"/>
      <c r="BF54" s="11">
        <v>1</v>
      </c>
      <c r="BG54" s="11">
        <v>35585</v>
      </c>
      <c r="BI54" s="11">
        <v>20520</v>
      </c>
      <c r="BK54"/>
      <c r="BL54"/>
      <c r="BM54"/>
      <c r="BN54"/>
    </row>
    <row r="55" spans="1:66">
      <c r="A55" s="10" t="s">
        <v>113</v>
      </c>
      <c r="B55" s="10" t="s">
        <v>105</v>
      </c>
      <c r="C55" s="10" t="s">
        <v>75</v>
      </c>
      <c r="D55" s="11">
        <v>0</v>
      </c>
      <c r="E55" s="11"/>
      <c r="F55" s="11">
        <f>IF(D55=0,0,+E55/D55)</f>
        <v>0</v>
      </c>
      <c r="G55" s="12"/>
      <c r="H55" s="11"/>
      <c r="I55" s="11"/>
      <c r="J55" s="12"/>
      <c r="K55" s="11"/>
      <c r="L55" s="11"/>
      <c r="M55" s="11">
        <f>IF(K55=0,0,+L55/K55)</f>
        <v>0</v>
      </c>
      <c r="O55" s="11"/>
      <c r="P55" s="11"/>
      <c r="R55" s="11">
        <v>1</v>
      </c>
      <c r="S55" s="11">
        <v>60000</v>
      </c>
      <c r="T55" s="11">
        <f>IF(R55=0,0,+S55/R55)</f>
        <v>60000</v>
      </c>
      <c r="V55" s="11">
        <v>1</v>
      </c>
      <c r="W55" s="11">
        <v>60000</v>
      </c>
      <c r="X55" s="11">
        <f>IF(V55=0,0,+W55/V55)</f>
        <v>60000</v>
      </c>
      <c r="Y55" s="11"/>
      <c r="Z55" s="11">
        <f>+W55-P55</f>
        <v>60000</v>
      </c>
      <c r="AB55" s="11">
        <v>1</v>
      </c>
      <c r="AC55" s="11">
        <v>60000</v>
      </c>
      <c r="AD55" s="11">
        <f>IF(AB55=0,0,+AC55/AB55)</f>
        <v>60000</v>
      </c>
      <c r="AE55" s="12"/>
      <c r="AF55" s="11">
        <v>1</v>
      </c>
      <c r="AG55" s="11">
        <v>65000</v>
      </c>
      <c r="AH55" s="11">
        <f>IF(AF55=0,0,+AG55/AF55)</f>
        <v>65000</v>
      </c>
      <c r="AI55" s="11"/>
      <c r="AJ55" s="11">
        <f t="shared" ref="AJ55:AJ76" si="35">+AG55-$P55</f>
        <v>65000</v>
      </c>
      <c r="AL55" s="11">
        <v>1</v>
      </c>
      <c r="AM55" s="11">
        <v>65000</v>
      </c>
      <c r="AN55" s="11">
        <f t="shared" ref="AN55:AN77" si="36">IF(AL55=0,0,+AM55/AL55)</f>
        <v>65000</v>
      </c>
      <c r="AO55" s="11"/>
      <c r="AP55" s="11">
        <f t="shared" si="23"/>
        <v>65000</v>
      </c>
      <c r="AR55" s="11">
        <v>1</v>
      </c>
      <c r="AS55" s="11">
        <v>35000</v>
      </c>
      <c r="AT55" s="11">
        <f t="shared" si="24"/>
        <v>35000</v>
      </c>
      <c r="AU55" s="11"/>
      <c r="AV55" s="11">
        <f t="shared" si="25"/>
        <v>-25000</v>
      </c>
      <c r="AW55" s="11">
        <f t="shared" si="26"/>
        <v>35000</v>
      </c>
      <c r="AY55" s="11">
        <v>0</v>
      </c>
      <c r="AZ55" s="11">
        <v>35000</v>
      </c>
      <c r="BA55" s="11">
        <f t="shared" si="27"/>
        <v>0</v>
      </c>
      <c r="BB55" s="11"/>
      <c r="BC55" s="11"/>
      <c r="BD55" s="11"/>
      <c r="BF55" s="11"/>
      <c r="BG55" s="11"/>
      <c r="BI55" s="11">
        <v>6721.5</v>
      </c>
      <c r="BK55"/>
      <c r="BL55"/>
      <c r="BM55"/>
      <c r="BN55"/>
    </row>
    <row r="56" spans="1:66">
      <c r="A56" s="10" t="s">
        <v>114</v>
      </c>
      <c r="B56" s="10" t="s">
        <v>36</v>
      </c>
      <c r="C56" s="10" t="s">
        <v>75</v>
      </c>
      <c r="D56" s="11">
        <v>0</v>
      </c>
      <c r="E56" s="11">
        <v>0</v>
      </c>
      <c r="F56" s="11">
        <f>IF(D56=0,0,+E56/D56)</f>
        <v>0</v>
      </c>
      <c r="G56" s="12"/>
      <c r="H56" s="11"/>
      <c r="I56" s="11"/>
      <c r="J56" s="12"/>
      <c r="K56" s="11">
        <v>1</v>
      </c>
      <c r="L56" s="11">
        <v>18143</v>
      </c>
      <c r="M56" s="11">
        <f>IF(K56=0,0,+L56/K56)</f>
        <v>18143</v>
      </c>
      <c r="O56" s="11">
        <v>1</v>
      </c>
      <c r="P56" s="11">
        <v>18143</v>
      </c>
      <c r="R56" s="11">
        <v>0</v>
      </c>
      <c r="S56" s="11">
        <v>10235</v>
      </c>
      <c r="T56" s="11">
        <f>IF(R56=0,0,+S56/R56)</f>
        <v>0</v>
      </c>
      <c r="V56" s="11">
        <v>0</v>
      </c>
      <c r="W56" s="11">
        <v>10235</v>
      </c>
      <c r="X56" s="11">
        <f>IF(V56=0,0,+W56/V56)</f>
        <v>0</v>
      </c>
      <c r="Y56" s="11"/>
      <c r="Z56" s="11">
        <f>+W56-P56</f>
        <v>-7908</v>
      </c>
      <c r="AB56" s="11">
        <v>0</v>
      </c>
      <c r="AC56" s="11">
        <v>10235</v>
      </c>
      <c r="AD56" s="11">
        <f>IF(AB56=0,0,+AC56/AB56)</f>
        <v>0</v>
      </c>
      <c r="AE56" s="12"/>
      <c r="AF56" s="11">
        <v>0</v>
      </c>
      <c r="AG56" s="11">
        <v>0</v>
      </c>
      <c r="AH56" s="11">
        <f>IF(AF56=0,0,+AG56/AF56)</f>
        <v>0</v>
      </c>
      <c r="AI56" s="11"/>
      <c r="AJ56" s="11">
        <f t="shared" si="35"/>
        <v>-18143</v>
      </c>
      <c r="AL56" s="11">
        <v>0</v>
      </c>
      <c r="AM56" s="11">
        <v>0</v>
      </c>
      <c r="AN56" s="11">
        <f t="shared" si="36"/>
        <v>0</v>
      </c>
      <c r="AO56" s="11"/>
      <c r="AP56" s="11">
        <f t="shared" si="23"/>
        <v>-18143</v>
      </c>
      <c r="AR56" s="11">
        <v>0</v>
      </c>
      <c r="AS56" s="11">
        <v>0</v>
      </c>
      <c r="AT56" s="11">
        <f t="shared" si="24"/>
        <v>0</v>
      </c>
      <c r="AU56" s="11"/>
      <c r="AV56" s="11">
        <f t="shared" si="25"/>
        <v>-10235</v>
      </c>
      <c r="AW56" s="11">
        <f t="shared" si="26"/>
        <v>-18143</v>
      </c>
      <c r="AY56" s="11">
        <v>0</v>
      </c>
      <c r="AZ56" s="11">
        <v>0</v>
      </c>
      <c r="BA56" s="11">
        <f t="shared" si="27"/>
        <v>0</v>
      </c>
      <c r="BB56" s="11"/>
      <c r="BC56" s="11"/>
      <c r="BD56" s="11"/>
      <c r="BF56" s="11"/>
      <c r="BG56" s="11"/>
      <c r="BI56" s="11">
        <v>15960</v>
      </c>
      <c r="BK56"/>
      <c r="BL56"/>
      <c r="BM56"/>
      <c r="BN56"/>
    </row>
    <row r="57" spans="1:66">
      <c r="A57" s="10" t="s">
        <v>115</v>
      </c>
      <c r="B57" s="10" t="s">
        <v>46</v>
      </c>
      <c r="C57" s="10" t="s">
        <v>83</v>
      </c>
      <c r="D57" s="11">
        <v>2</v>
      </c>
      <c r="E57" s="11">
        <v>40631</v>
      </c>
      <c r="F57" s="11">
        <f>IF(D57=0,0,+E57/D57)</f>
        <v>20315.5</v>
      </c>
      <c r="G57" s="12"/>
      <c r="H57" s="11">
        <v>2</v>
      </c>
      <c r="I57" s="11">
        <v>25713.199999999997</v>
      </c>
      <c r="J57" s="12"/>
      <c r="K57" s="11">
        <v>2</v>
      </c>
      <c r="L57" s="11">
        <v>33539.31</v>
      </c>
      <c r="M57" s="11">
        <f>IF(K57=0,0,+L57/K57)</f>
        <v>16769.654999999999</v>
      </c>
      <c r="O57" s="11">
        <v>2</v>
      </c>
      <c r="P57" s="11">
        <v>33539.31</v>
      </c>
      <c r="R57" s="11">
        <v>2</v>
      </c>
      <c r="S57" s="11">
        <v>30640</v>
      </c>
      <c r="T57" s="11">
        <f>IF(R57=0,0,+S57/R57)</f>
        <v>15320</v>
      </c>
      <c r="V57" s="11">
        <v>2</v>
      </c>
      <c r="W57" s="11">
        <v>30640</v>
      </c>
      <c r="X57" s="11">
        <f>IF(V57=0,0,+W57/V57)</f>
        <v>15320</v>
      </c>
      <c r="Y57" s="11"/>
      <c r="Z57" s="11">
        <f>+W57-P57</f>
        <v>-2899.3099999999977</v>
      </c>
      <c r="AB57" s="11">
        <v>2</v>
      </c>
      <c r="AC57" s="11">
        <v>30640</v>
      </c>
      <c r="AD57" s="11">
        <f>IF(AB57=0,0,+AC57/AB57)</f>
        <v>15320</v>
      </c>
      <c r="AE57" s="12"/>
      <c r="AF57" s="11">
        <v>2</v>
      </c>
      <c r="AG57" s="11">
        <v>31762</v>
      </c>
      <c r="AH57" s="11">
        <f>IF(AF57=0,0,+AG57/AF57)</f>
        <v>15881</v>
      </c>
      <c r="AI57" s="11"/>
      <c r="AJ57" s="11">
        <f t="shared" si="35"/>
        <v>-1777.3099999999977</v>
      </c>
      <c r="AL57" s="11">
        <v>2</v>
      </c>
      <c r="AM57" s="11">
        <v>31762</v>
      </c>
      <c r="AN57" s="11">
        <f t="shared" si="36"/>
        <v>15881</v>
      </c>
      <c r="AO57" s="11"/>
      <c r="AP57" s="11">
        <f t="shared" ref="AP57:AP76" si="37">+AM57-$P57</f>
        <v>-1777.3099999999977</v>
      </c>
      <c r="AR57" s="11">
        <v>2</v>
      </c>
      <c r="AS57" s="11">
        <v>31762</v>
      </c>
      <c r="AT57" s="11">
        <f t="shared" ref="AT57:AT77" si="38">IF(AR57=0,0,+AS57/AR57)</f>
        <v>15881</v>
      </c>
      <c r="AU57" s="11"/>
      <c r="AV57" s="11">
        <f t="shared" ref="AV57:AV76" si="39">+AS57-$W57</f>
        <v>1122</v>
      </c>
      <c r="AW57" s="11">
        <f t="shared" ref="AW57:AW76" si="40">+AS57-$P57</f>
        <v>-1777.3099999999977</v>
      </c>
      <c r="AY57" s="11">
        <v>2</v>
      </c>
      <c r="AZ57" s="11">
        <v>31762</v>
      </c>
      <c r="BA57" s="11">
        <f t="shared" si="27"/>
        <v>15881</v>
      </c>
      <c r="BB57" s="11"/>
      <c r="BC57" s="11"/>
      <c r="BD57" s="11"/>
      <c r="BF57" s="11"/>
      <c r="BG57" s="11"/>
      <c r="BI57" s="11">
        <v>2770.2</v>
      </c>
      <c r="BK57"/>
      <c r="BL57"/>
      <c r="BM57"/>
      <c r="BN57"/>
    </row>
    <row r="58" spans="1:66">
      <c r="A58" s="10" t="s">
        <v>116</v>
      </c>
      <c r="B58" s="10" t="s">
        <v>105</v>
      </c>
      <c r="C58" s="10" t="s">
        <v>75</v>
      </c>
      <c r="D58" s="11"/>
      <c r="E58" s="11"/>
      <c r="F58" s="11"/>
      <c r="G58" s="12"/>
      <c r="H58" s="11"/>
      <c r="I58" s="11"/>
      <c r="J58" s="12"/>
      <c r="K58" s="11"/>
      <c r="L58" s="11"/>
      <c r="M58" s="11"/>
      <c r="O58" s="11"/>
      <c r="P58" s="11"/>
      <c r="R58" s="11"/>
      <c r="S58" s="11"/>
      <c r="T58" s="11"/>
      <c r="V58" s="11"/>
      <c r="W58" s="11"/>
      <c r="X58" s="11"/>
      <c r="Y58" s="11"/>
      <c r="Z58" s="11"/>
      <c r="AB58" s="11">
        <v>1</v>
      </c>
      <c r="AC58" s="11">
        <v>32885</v>
      </c>
      <c r="AD58" s="11"/>
      <c r="AE58" s="12"/>
      <c r="AF58" s="11">
        <v>1</v>
      </c>
      <c r="AG58" s="11">
        <v>57000</v>
      </c>
      <c r="AH58" s="11"/>
      <c r="AI58" s="11"/>
      <c r="AJ58" s="11">
        <f t="shared" si="35"/>
        <v>57000</v>
      </c>
      <c r="AL58" s="11">
        <v>0</v>
      </c>
      <c r="AM58" s="11">
        <v>18635</v>
      </c>
      <c r="AN58" s="11">
        <f t="shared" si="36"/>
        <v>0</v>
      </c>
      <c r="AO58" s="11"/>
      <c r="AP58" s="11">
        <f t="shared" si="37"/>
        <v>18635</v>
      </c>
      <c r="AR58" s="11">
        <v>0</v>
      </c>
      <c r="AS58" s="11">
        <v>18635</v>
      </c>
      <c r="AT58" s="11">
        <f t="shared" si="38"/>
        <v>0</v>
      </c>
      <c r="AU58" s="11"/>
      <c r="AV58" s="11">
        <f t="shared" si="39"/>
        <v>18635</v>
      </c>
      <c r="AW58" s="11">
        <f t="shared" si="40"/>
        <v>18635</v>
      </c>
      <c r="AY58" s="11">
        <v>0</v>
      </c>
      <c r="AZ58" s="11">
        <v>18635</v>
      </c>
      <c r="BA58" s="11">
        <f t="shared" si="27"/>
        <v>0</v>
      </c>
      <c r="BB58" s="11"/>
      <c r="BC58" s="11"/>
      <c r="BD58" s="11"/>
      <c r="BF58" s="11"/>
      <c r="BG58" s="11"/>
      <c r="BI58" s="11"/>
      <c r="BK58"/>
      <c r="BL58"/>
      <c r="BM58"/>
      <c r="BN58"/>
    </row>
    <row r="59" spans="1:66">
      <c r="A59" s="10" t="s">
        <v>117</v>
      </c>
      <c r="B59" s="10" t="s">
        <v>60</v>
      </c>
      <c r="C59" s="10" t="s">
        <v>83</v>
      </c>
      <c r="D59" s="11">
        <v>0</v>
      </c>
      <c r="E59" s="11"/>
      <c r="F59" s="11">
        <f>IF(D59=0,0,+E59/D59)</f>
        <v>0</v>
      </c>
      <c r="G59" s="12"/>
      <c r="H59" s="11"/>
      <c r="I59" s="11"/>
      <c r="J59" s="12"/>
      <c r="K59" s="11">
        <v>1</v>
      </c>
      <c r="L59" s="11">
        <v>9613</v>
      </c>
      <c r="M59" s="11">
        <f>IF(K59=0,0,+L59/K59)</f>
        <v>9613</v>
      </c>
      <c r="O59" s="11">
        <v>1</v>
      </c>
      <c r="P59" s="11">
        <v>9613</v>
      </c>
      <c r="R59" s="11">
        <v>1</v>
      </c>
      <c r="S59" s="11">
        <v>9613</v>
      </c>
      <c r="T59" s="11">
        <f>IF(R59=0,0,+S59/R59)</f>
        <v>9613</v>
      </c>
      <c r="V59" s="11">
        <v>1</v>
      </c>
      <c r="W59" s="11">
        <v>9613</v>
      </c>
      <c r="X59" s="11">
        <f>IF(V59=0,0,+W59/V59)</f>
        <v>9613</v>
      </c>
      <c r="Y59" s="11"/>
      <c r="Z59" s="11">
        <f>+W59-P59</f>
        <v>0</v>
      </c>
      <c r="AB59" s="11">
        <v>1</v>
      </c>
      <c r="AC59" s="11">
        <v>9613</v>
      </c>
      <c r="AD59" s="11">
        <f>IF(AB59=0,0,+AC59/AB59)</f>
        <v>9613</v>
      </c>
      <c r="AE59" s="12"/>
      <c r="AF59" s="11">
        <v>0</v>
      </c>
      <c r="AG59" s="11">
        <v>0</v>
      </c>
      <c r="AH59" s="11">
        <f t="shared" ref="AH59:AH77" si="41">IF(AF59=0,0,+AG59/AF59)</f>
        <v>0</v>
      </c>
      <c r="AI59" s="11"/>
      <c r="AJ59" s="11">
        <f t="shared" si="35"/>
        <v>-9613</v>
      </c>
      <c r="AL59" s="11">
        <v>0</v>
      </c>
      <c r="AM59" s="11">
        <v>0</v>
      </c>
      <c r="AN59" s="11">
        <f t="shared" si="36"/>
        <v>0</v>
      </c>
      <c r="AO59" s="11"/>
      <c r="AP59" s="11">
        <f t="shared" si="37"/>
        <v>-9613</v>
      </c>
      <c r="AR59" s="11">
        <v>0</v>
      </c>
      <c r="AS59" s="11">
        <v>0</v>
      </c>
      <c r="AT59" s="11">
        <f t="shared" si="38"/>
        <v>0</v>
      </c>
      <c r="AU59" s="11"/>
      <c r="AV59" s="11">
        <f t="shared" si="39"/>
        <v>-9613</v>
      </c>
      <c r="AW59" s="11">
        <f t="shared" si="40"/>
        <v>-9613</v>
      </c>
      <c r="AY59" s="11">
        <v>0</v>
      </c>
      <c r="AZ59" s="11">
        <v>0</v>
      </c>
      <c r="BA59" s="11">
        <f t="shared" si="27"/>
        <v>0</v>
      </c>
      <c r="BB59" s="11"/>
      <c r="BC59" s="11"/>
      <c r="BD59" s="11"/>
      <c r="BF59" s="11"/>
      <c r="BG59" s="11"/>
      <c r="BI59" s="11"/>
      <c r="BK59"/>
      <c r="BL59"/>
      <c r="BM59"/>
      <c r="BN59"/>
    </row>
    <row r="60" spans="1:66">
      <c r="A60" s="10" t="s">
        <v>118</v>
      </c>
      <c r="B60" s="10" t="s">
        <v>90</v>
      </c>
      <c r="C60" s="10" t="s">
        <v>75</v>
      </c>
      <c r="D60" s="11">
        <v>0</v>
      </c>
      <c r="E60" s="11"/>
      <c r="F60" s="11">
        <f>IF(D60=0,0,+E60/D60)</f>
        <v>0</v>
      </c>
      <c r="G60" s="12"/>
      <c r="H60" s="11"/>
      <c r="I60" s="11"/>
      <c r="J60" s="12"/>
      <c r="K60" s="11"/>
      <c r="L60" s="11"/>
      <c r="M60" s="11">
        <f>IF(K60=0,0,+L60/K60)</f>
        <v>0</v>
      </c>
      <c r="O60" s="11"/>
      <c r="P60" s="11"/>
      <c r="R60" s="11">
        <v>1</v>
      </c>
      <c r="S60" s="11">
        <v>69015</v>
      </c>
      <c r="T60" s="11">
        <f>IF(R60=0,0,+S60/R60)</f>
        <v>69015</v>
      </c>
      <c r="V60" s="11">
        <v>1</v>
      </c>
      <c r="W60" s="11">
        <v>69015</v>
      </c>
      <c r="X60" s="11">
        <f>IF(V60=0,0,+W60/V60)</f>
        <v>69015</v>
      </c>
      <c r="Y60" s="11"/>
      <c r="Z60" s="11">
        <f>+W60-P60</f>
        <v>69015</v>
      </c>
      <c r="AB60" s="11">
        <v>1</v>
      </c>
      <c r="AC60" s="11">
        <v>69015</v>
      </c>
      <c r="AD60" s="11">
        <f>IF(AB60=0,0,+AC60/AB60)</f>
        <v>69015</v>
      </c>
      <c r="AE60" s="12"/>
      <c r="AF60" s="11">
        <v>1</v>
      </c>
      <c r="AG60" s="11">
        <v>69015</v>
      </c>
      <c r="AH60" s="11">
        <f t="shared" si="41"/>
        <v>69015</v>
      </c>
      <c r="AI60" s="11"/>
      <c r="AJ60" s="11">
        <f t="shared" si="35"/>
        <v>69015</v>
      </c>
      <c r="AL60" s="11">
        <v>1</v>
      </c>
      <c r="AM60" s="11">
        <v>69015</v>
      </c>
      <c r="AN60" s="11">
        <f t="shared" si="36"/>
        <v>69015</v>
      </c>
      <c r="AO60" s="11"/>
      <c r="AP60" s="11">
        <f t="shared" si="37"/>
        <v>69015</v>
      </c>
      <c r="AR60" s="11">
        <v>1</v>
      </c>
      <c r="AS60" s="11">
        <v>69015</v>
      </c>
      <c r="AT60" s="11">
        <f t="shared" si="38"/>
        <v>69015</v>
      </c>
      <c r="AU60" s="11"/>
      <c r="AV60" s="11">
        <f t="shared" si="39"/>
        <v>0</v>
      </c>
      <c r="AW60" s="11">
        <f t="shared" si="40"/>
        <v>69015</v>
      </c>
      <c r="AY60" s="11">
        <v>1</v>
      </c>
      <c r="AZ60" s="11">
        <v>69015</v>
      </c>
      <c r="BA60" s="11">
        <f t="shared" si="27"/>
        <v>69015</v>
      </c>
      <c r="BB60" s="11"/>
      <c r="BC60" s="11"/>
      <c r="BD60" s="11"/>
      <c r="BF60" s="11"/>
      <c r="BG60" s="11"/>
      <c r="BI60" s="11">
        <v>28310</v>
      </c>
      <c r="BK60"/>
      <c r="BL60"/>
      <c r="BM60"/>
      <c r="BN60"/>
    </row>
    <row r="61" spans="1:66">
      <c r="A61" s="10" t="s">
        <v>119</v>
      </c>
      <c r="B61" s="10" t="s">
        <v>36</v>
      </c>
      <c r="C61" s="10" t="s">
        <v>83</v>
      </c>
      <c r="D61" s="11">
        <v>5</v>
      </c>
      <c r="E61" s="11">
        <v>126904.5</v>
      </c>
      <c r="F61" s="11">
        <f>IF(D61=0,0,+E61/D61)</f>
        <v>25380.9</v>
      </c>
      <c r="G61" s="12"/>
      <c r="H61" s="11">
        <v>5</v>
      </c>
      <c r="I61" s="11">
        <v>153219.38800000001</v>
      </c>
      <c r="J61" s="12"/>
      <c r="K61" s="11">
        <v>9</v>
      </c>
      <c r="L61" s="11">
        <v>252256</v>
      </c>
      <c r="M61" s="11">
        <f>IF(K61=0,0,+L61/K61)</f>
        <v>28028.444444444445</v>
      </c>
      <c r="O61" s="11">
        <v>9</v>
      </c>
      <c r="P61" s="11">
        <v>260769</v>
      </c>
      <c r="R61" s="11">
        <v>14</v>
      </c>
      <c r="S61" s="11">
        <v>397335</v>
      </c>
      <c r="T61" s="11">
        <f>IF(R61=0,0,+S61/R61)</f>
        <v>28381.071428571428</v>
      </c>
      <c r="V61" s="11">
        <v>14</v>
      </c>
      <c r="W61" s="11">
        <v>397335</v>
      </c>
      <c r="X61" s="11">
        <f>IF(V61=0,0,+W61/V61)</f>
        <v>28381.071428571428</v>
      </c>
      <c r="Y61" s="11"/>
      <c r="Z61" s="11">
        <f>+W61-P61</f>
        <v>136566</v>
      </c>
      <c r="AB61" s="11">
        <v>16</v>
      </c>
      <c r="AC61" s="11">
        <v>409730</v>
      </c>
      <c r="AD61" s="11">
        <f>IF(AB61=0,0,+AC61/AB61)</f>
        <v>25608.125</v>
      </c>
      <c r="AE61" s="12"/>
      <c r="AF61" s="11">
        <v>16</v>
      </c>
      <c r="AG61" s="11">
        <v>330230</v>
      </c>
      <c r="AH61" s="11">
        <f t="shared" si="41"/>
        <v>20639.375</v>
      </c>
      <c r="AI61" s="11"/>
      <c r="AJ61" s="11">
        <f t="shared" si="35"/>
        <v>69461</v>
      </c>
      <c r="AL61" s="11">
        <v>11</v>
      </c>
      <c r="AM61" s="11">
        <v>394791</v>
      </c>
      <c r="AN61" s="11">
        <f t="shared" si="36"/>
        <v>35890.090909090912</v>
      </c>
      <c r="AO61" s="11"/>
      <c r="AP61" s="11">
        <f t="shared" si="37"/>
        <v>134022</v>
      </c>
      <c r="AR61" s="11">
        <v>16</v>
      </c>
      <c r="AS61" s="11">
        <v>445736</v>
      </c>
      <c r="AT61" s="11">
        <f t="shared" si="38"/>
        <v>27858.5</v>
      </c>
      <c r="AU61" s="11"/>
      <c r="AV61" s="11">
        <f t="shared" si="39"/>
        <v>48401</v>
      </c>
      <c r="AW61" s="11">
        <f t="shared" si="40"/>
        <v>184967</v>
      </c>
      <c r="AY61" s="11">
        <v>13</v>
      </c>
      <c r="AZ61" s="11">
        <v>425640</v>
      </c>
      <c r="BA61" s="11">
        <f t="shared" si="27"/>
        <v>32741.538461538461</v>
      </c>
      <c r="BB61" s="11"/>
      <c r="BC61" s="11"/>
      <c r="BD61" s="11"/>
      <c r="BF61" s="31">
        <v>10</v>
      </c>
      <c r="BG61" s="11">
        <v>173392</v>
      </c>
      <c r="BI61" s="11">
        <v>85748</v>
      </c>
      <c r="BK61"/>
      <c r="BL61"/>
      <c r="BM61"/>
      <c r="BN61"/>
    </row>
    <row r="62" spans="1:66">
      <c r="A62" s="10" t="s">
        <v>120</v>
      </c>
      <c r="B62" s="10" t="s">
        <v>121</v>
      </c>
      <c r="C62" s="10" t="s">
        <v>75</v>
      </c>
      <c r="D62" s="11">
        <v>1</v>
      </c>
      <c r="E62" s="11">
        <v>111751</v>
      </c>
      <c r="F62" s="11">
        <f>IF(D62=0,0,+E62/D62)</f>
        <v>111751</v>
      </c>
      <c r="G62" s="12"/>
      <c r="H62" s="11">
        <v>1</v>
      </c>
      <c r="I62" s="11">
        <v>149848</v>
      </c>
      <c r="J62" s="12"/>
      <c r="K62" s="11">
        <v>1</v>
      </c>
      <c r="L62" s="11">
        <v>264139</v>
      </c>
      <c r="M62" s="11">
        <f>IF(K62=0,0,+L62/K62)</f>
        <v>264139</v>
      </c>
      <c r="O62" s="11">
        <v>1</v>
      </c>
      <c r="P62" s="11">
        <v>264139</v>
      </c>
      <c r="R62" s="11">
        <v>0</v>
      </c>
      <c r="S62" s="11">
        <v>111751</v>
      </c>
      <c r="T62" s="11">
        <f>IF(R62=0,0,+S62/R62)</f>
        <v>0</v>
      </c>
      <c r="V62" s="11">
        <v>0</v>
      </c>
      <c r="W62" s="11">
        <v>111751</v>
      </c>
      <c r="X62" s="11">
        <f>IF(V62=0,0,+W62/V62)</f>
        <v>0</v>
      </c>
      <c r="Y62" s="11"/>
      <c r="Z62" s="11">
        <f>+W62-P62</f>
        <v>-152388</v>
      </c>
      <c r="AB62" s="11">
        <v>0</v>
      </c>
      <c r="AC62" s="11">
        <v>111751</v>
      </c>
      <c r="AD62" s="11">
        <f>IF(AB62=0,0,+AC62/AB62)</f>
        <v>0</v>
      </c>
      <c r="AE62" s="12"/>
      <c r="AF62" s="11">
        <v>0</v>
      </c>
      <c r="AG62" s="11">
        <v>0</v>
      </c>
      <c r="AH62" s="11">
        <f t="shared" si="41"/>
        <v>0</v>
      </c>
      <c r="AI62" s="11"/>
      <c r="AJ62" s="11">
        <f t="shared" si="35"/>
        <v>-264139</v>
      </c>
      <c r="AL62" s="11">
        <v>0</v>
      </c>
      <c r="AM62" s="11">
        <v>0</v>
      </c>
      <c r="AN62" s="11">
        <f t="shared" si="36"/>
        <v>0</v>
      </c>
      <c r="AO62" s="11"/>
      <c r="AP62" s="11">
        <f t="shared" si="37"/>
        <v>-264139</v>
      </c>
      <c r="AR62" s="11">
        <v>0</v>
      </c>
      <c r="AS62" s="11">
        <v>0</v>
      </c>
      <c r="AT62" s="11">
        <f t="shared" si="38"/>
        <v>0</v>
      </c>
      <c r="AU62" s="11"/>
      <c r="AV62" s="11">
        <f t="shared" si="39"/>
        <v>-111751</v>
      </c>
      <c r="AW62" s="11">
        <f t="shared" si="40"/>
        <v>-264139</v>
      </c>
      <c r="AY62" s="11">
        <v>0</v>
      </c>
      <c r="AZ62" s="11">
        <v>0</v>
      </c>
      <c r="BA62" s="11">
        <f t="shared" si="27"/>
        <v>0</v>
      </c>
      <c r="BB62" s="11"/>
      <c r="BC62" s="11"/>
      <c r="BD62" s="11"/>
      <c r="BF62" s="11"/>
      <c r="BG62" s="11"/>
      <c r="BI62" s="11"/>
      <c r="BK62"/>
      <c r="BL62"/>
      <c r="BM62"/>
      <c r="BN62"/>
    </row>
    <row r="63" spans="1:66">
      <c r="A63" s="10" t="s">
        <v>122</v>
      </c>
      <c r="B63" s="10" t="s">
        <v>105</v>
      </c>
      <c r="C63" s="10" t="s">
        <v>75</v>
      </c>
      <c r="D63" s="11">
        <v>2</v>
      </c>
      <c r="E63" s="11">
        <v>276000</v>
      </c>
      <c r="F63" s="11">
        <f>IF(D63=0,0,+E63/D63)</f>
        <v>138000</v>
      </c>
      <c r="G63" s="12"/>
      <c r="H63" s="11">
        <v>2</v>
      </c>
      <c r="I63" s="11">
        <v>276000</v>
      </c>
      <c r="J63" s="12"/>
      <c r="K63" s="11">
        <v>1</v>
      </c>
      <c r="L63" s="11">
        <v>297661</v>
      </c>
      <c r="M63" s="11">
        <f>IF(K63=0,0,+L63/K63)</f>
        <v>297661</v>
      </c>
      <c r="O63" s="11">
        <v>1</v>
      </c>
      <c r="P63" s="11">
        <v>297661</v>
      </c>
      <c r="R63" s="11">
        <v>1</v>
      </c>
      <c r="S63" s="11">
        <v>203663</v>
      </c>
      <c r="T63" s="11">
        <f>IF(R63=0,0,+S63/R63)</f>
        <v>203663</v>
      </c>
      <c r="V63" s="11">
        <v>1</v>
      </c>
      <c r="W63" s="11">
        <v>203663</v>
      </c>
      <c r="X63" s="11">
        <f>IF(V63=0,0,+W63/V63)</f>
        <v>203663</v>
      </c>
      <c r="Y63" s="11">
        <v>144600.72999999998</v>
      </c>
      <c r="Z63" s="11">
        <f>+W63-P63</f>
        <v>-93998</v>
      </c>
      <c r="AB63" s="11">
        <v>1</v>
      </c>
      <c r="AC63" s="11">
        <v>203663</v>
      </c>
      <c r="AD63" s="11">
        <f>IF(AB63=0,0,+AC63/AB63)</f>
        <v>203663</v>
      </c>
      <c r="AE63" s="12"/>
      <c r="AF63" s="11">
        <v>1</v>
      </c>
      <c r="AG63" s="11">
        <v>203663</v>
      </c>
      <c r="AH63" s="11">
        <f t="shared" si="41"/>
        <v>203663</v>
      </c>
      <c r="AI63" s="11">
        <v>144600.72999999998</v>
      </c>
      <c r="AJ63" s="11">
        <f t="shared" si="35"/>
        <v>-93998</v>
      </c>
      <c r="AL63" s="11">
        <v>1</v>
      </c>
      <c r="AM63" s="11">
        <v>203663</v>
      </c>
      <c r="AN63" s="11">
        <f t="shared" si="36"/>
        <v>203663</v>
      </c>
      <c r="AO63" s="11">
        <v>144600.72999999998</v>
      </c>
      <c r="AP63" s="11">
        <f t="shared" si="37"/>
        <v>-93998</v>
      </c>
      <c r="AR63" s="11">
        <v>1</v>
      </c>
      <c r="AS63" s="11">
        <v>240727</v>
      </c>
      <c r="AT63" s="11">
        <f t="shared" si="38"/>
        <v>240727</v>
      </c>
      <c r="AU63" s="31">
        <v>144600</v>
      </c>
      <c r="AV63" s="11">
        <f t="shared" si="39"/>
        <v>37064</v>
      </c>
      <c r="AW63" s="11">
        <f t="shared" si="40"/>
        <v>-56934</v>
      </c>
      <c r="AY63" s="11">
        <v>1</v>
      </c>
      <c r="AZ63" s="11">
        <v>240727</v>
      </c>
      <c r="BA63" s="11">
        <f t="shared" si="27"/>
        <v>240727</v>
      </c>
      <c r="BB63" s="31">
        <v>144600</v>
      </c>
      <c r="BC63" s="11"/>
      <c r="BD63" s="11"/>
      <c r="BF63" s="11">
        <v>1</v>
      </c>
      <c r="BG63" s="11">
        <v>154562</v>
      </c>
      <c r="BI63" s="11"/>
      <c r="BK63"/>
      <c r="BL63"/>
      <c r="BM63"/>
      <c r="BN63"/>
    </row>
    <row r="64" spans="1:66">
      <c r="A64" s="10" t="s">
        <v>123</v>
      </c>
      <c r="B64" s="10" t="s">
        <v>36</v>
      </c>
      <c r="C64" s="10" t="s">
        <v>94</v>
      </c>
      <c r="D64" s="11"/>
      <c r="E64" s="11"/>
      <c r="F64" s="11"/>
      <c r="G64" s="12"/>
      <c r="H64" s="11"/>
      <c r="I64" s="11"/>
      <c r="J64" s="12"/>
      <c r="K64" s="11"/>
      <c r="L64" s="11"/>
      <c r="M64" s="11"/>
      <c r="O64" s="11"/>
      <c r="P64" s="11"/>
      <c r="R64" s="11"/>
      <c r="S64" s="11"/>
      <c r="T64" s="11"/>
      <c r="V64" s="11"/>
      <c r="W64" s="11"/>
      <c r="X64" s="11"/>
      <c r="Y64" s="11"/>
      <c r="Z64" s="11"/>
      <c r="AB64" s="11"/>
      <c r="AC64" s="11"/>
      <c r="AD64" s="11"/>
      <c r="AE64" s="12"/>
      <c r="AF64" s="11">
        <v>1</v>
      </c>
      <c r="AG64" s="11">
        <v>28000</v>
      </c>
      <c r="AH64" s="11">
        <f t="shared" si="41"/>
        <v>28000</v>
      </c>
      <c r="AI64" s="11"/>
      <c r="AJ64" s="11">
        <f t="shared" si="35"/>
        <v>28000</v>
      </c>
      <c r="AL64" s="11">
        <v>1</v>
      </c>
      <c r="AM64" s="11">
        <v>28000</v>
      </c>
      <c r="AN64" s="11">
        <f t="shared" si="36"/>
        <v>28000</v>
      </c>
      <c r="AO64" s="11"/>
      <c r="AP64" s="11">
        <f t="shared" si="37"/>
        <v>28000</v>
      </c>
      <c r="AR64" s="11">
        <v>1</v>
      </c>
      <c r="AS64" s="11">
        <v>28000</v>
      </c>
      <c r="AT64" s="11">
        <f t="shared" si="38"/>
        <v>28000</v>
      </c>
      <c r="AU64" s="11"/>
      <c r="AV64" s="11">
        <f t="shared" si="39"/>
        <v>28000</v>
      </c>
      <c r="AW64" s="11">
        <f t="shared" si="40"/>
        <v>28000</v>
      </c>
      <c r="AY64" s="11">
        <v>1</v>
      </c>
      <c r="AZ64" s="11">
        <v>28000</v>
      </c>
      <c r="BA64" s="11">
        <f t="shared" si="27"/>
        <v>28000</v>
      </c>
      <c r="BB64" s="11"/>
      <c r="BC64" s="11"/>
      <c r="BD64" s="11"/>
      <c r="BF64" s="11"/>
      <c r="BG64" s="11"/>
      <c r="BI64" s="11"/>
      <c r="BK64"/>
      <c r="BL64"/>
      <c r="BM64"/>
      <c r="BN64"/>
    </row>
    <row r="65" spans="1:66">
      <c r="A65" s="10" t="s">
        <v>124</v>
      </c>
      <c r="B65" s="10" t="s">
        <v>36</v>
      </c>
      <c r="C65" s="10" t="s">
        <v>75</v>
      </c>
      <c r="D65" s="11">
        <v>1</v>
      </c>
      <c r="E65" s="11">
        <v>22500</v>
      </c>
      <c r="F65" s="11">
        <f>IF(D65=0,0,+E65/D65)</f>
        <v>22500</v>
      </c>
      <c r="G65" s="12"/>
      <c r="H65" s="11">
        <v>1</v>
      </c>
      <c r="I65" s="11">
        <v>22500</v>
      </c>
      <c r="J65" s="12"/>
      <c r="K65" s="11">
        <v>6</v>
      </c>
      <c r="L65" s="11">
        <v>177481</v>
      </c>
      <c r="M65" s="11">
        <f t="shared" ref="M65:M70" si="42">IF(K65=0,0,+L65/K65)</f>
        <v>29580.166666666668</v>
      </c>
      <c r="O65" s="11">
        <v>4</v>
      </c>
      <c r="P65" s="11">
        <v>142173</v>
      </c>
      <c r="R65" s="11">
        <v>5</v>
      </c>
      <c r="S65" s="11">
        <v>171616</v>
      </c>
      <c r="T65" s="11">
        <f t="shared" ref="T65:T70" si="43">IF(R65=0,0,+S65/R65)</f>
        <v>34323.199999999997</v>
      </c>
      <c r="V65" s="11">
        <v>5</v>
      </c>
      <c r="W65" s="11">
        <v>171616</v>
      </c>
      <c r="X65" s="11">
        <f t="shared" ref="X65:X70" si="44">IF(V65=0,0,+W65/V65)</f>
        <v>34323.199999999997</v>
      </c>
      <c r="Y65" s="11"/>
      <c r="Z65" s="11">
        <f t="shared" ref="Z65:Z70" si="45">+W65-P65</f>
        <v>29443</v>
      </c>
      <c r="AB65" s="11">
        <v>5</v>
      </c>
      <c r="AC65" s="11">
        <v>171616</v>
      </c>
      <c r="AD65" s="11">
        <f t="shared" ref="AD65:AD70" si="46">IF(AB65=0,0,+AC65/AB65)</f>
        <v>34323.199999999997</v>
      </c>
      <c r="AE65" s="12"/>
      <c r="AF65" s="11">
        <v>5</v>
      </c>
      <c r="AG65" s="11">
        <v>156115</v>
      </c>
      <c r="AH65" s="11">
        <f t="shared" si="41"/>
        <v>31223</v>
      </c>
      <c r="AI65" s="11"/>
      <c r="AJ65" s="11">
        <f t="shared" si="35"/>
        <v>13942</v>
      </c>
      <c r="AL65" s="11">
        <v>3</v>
      </c>
      <c r="AM65" s="11">
        <v>156115</v>
      </c>
      <c r="AN65" s="11">
        <f t="shared" si="36"/>
        <v>52038.333333333336</v>
      </c>
      <c r="AO65" s="11"/>
      <c r="AP65" s="11">
        <f t="shared" si="37"/>
        <v>13942</v>
      </c>
      <c r="AR65" s="11">
        <v>3</v>
      </c>
      <c r="AS65" s="11">
        <v>156115</v>
      </c>
      <c r="AT65" s="11">
        <f t="shared" si="38"/>
        <v>52038.333333333336</v>
      </c>
      <c r="AU65" s="11"/>
      <c r="AV65" s="11">
        <f t="shared" si="39"/>
        <v>-15501</v>
      </c>
      <c r="AW65" s="11">
        <f t="shared" si="40"/>
        <v>13942</v>
      </c>
      <c r="AY65" s="11">
        <v>3</v>
      </c>
      <c r="AZ65" s="11">
        <v>156115</v>
      </c>
      <c r="BA65" s="11">
        <f t="shared" si="27"/>
        <v>52038.333333333336</v>
      </c>
      <c r="BB65" s="11"/>
      <c r="BC65" s="11"/>
      <c r="BD65" s="11"/>
      <c r="BF65" s="11"/>
      <c r="BG65" s="11"/>
      <c r="BI65" s="11">
        <v>14440</v>
      </c>
      <c r="BK65"/>
      <c r="BL65"/>
      <c r="BM65"/>
      <c r="BN65"/>
    </row>
    <row r="66" spans="1:66">
      <c r="A66" s="10" t="s">
        <v>125</v>
      </c>
      <c r="B66" s="10" t="s">
        <v>51</v>
      </c>
      <c r="C66" s="10" t="s">
        <v>83</v>
      </c>
      <c r="D66" s="11">
        <v>1</v>
      </c>
      <c r="E66" s="11">
        <v>23650</v>
      </c>
      <c r="F66" s="11">
        <v>23650</v>
      </c>
      <c r="G66" s="12"/>
      <c r="H66" s="11">
        <v>1</v>
      </c>
      <c r="I66" s="11">
        <v>6375</v>
      </c>
      <c r="J66" s="12"/>
      <c r="K66" s="11">
        <v>3</v>
      </c>
      <c r="L66" s="11">
        <f>8642.43+5050</f>
        <v>13692.43</v>
      </c>
      <c r="M66" s="11">
        <f t="shared" si="42"/>
        <v>4564.1433333333334</v>
      </c>
      <c r="O66" s="11">
        <v>3</v>
      </c>
      <c r="P66" s="11">
        <f>8642.43+5050</f>
        <v>13692.43</v>
      </c>
      <c r="R66" s="11">
        <v>2</v>
      </c>
      <c r="S66" s="11">
        <f>9523+2137</f>
        <v>11660</v>
      </c>
      <c r="T66" s="11">
        <f t="shared" si="43"/>
        <v>5830</v>
      </c>
      <c r="V66" s="11">
        <v>2</v>
      </c>
      <c r="W66" s="11">
        <v>11660</v>
      </c>
      <c r="X66" s="11">
        <f t="shared" si="44"/>
        <v>5830</v>
      </c>
      <c r="Y66" s="11"/>
      <c r="Z66" s="11">
        <f t="shared" si="45"/>
        <v>-2032.4300000000003</v>
      </c>
      <c r="AB66" s="11">
        <v>1</v>
      </c>
      <c r="AC66" s="11">
        <v>11660</v>
      </c>
      <c r="AD66" s="11">
        <f t="shared" si="46"/>
        <v>11660</v>
      </c>
      <c r="AE66" s="12"/>
      <c r="AF66" s="11">
        <v>1</v>
      </c>
      <c r="AG66" s="11">
        <v>4029</v>
      </c>
      <c r="AH66" s="11">
        <f t="shared" si="41"/>
        <v>4029</v>
      </c>
      <c r="AI66" s="11"/>
      <c r="AJ66" s="11">
        <f t="shared" si="35"/>
        <v>-9663.43</v>
      </c>
      <c r="AL66" s="11">
        <v>0</v>
      </c>
      <c r="AM66" s="11">
        <v>4029</v>
      </c>
      <c r="AN66" s="11">
        <f t="shared" si="36"/>
        <v>0</v>
      </c>
      <c r="AO66" s="11"/>
      <c r="AP66" s="11">
        <f t="shared" si="37"/>
        <v>-9663.43</v>
      </c>
      <c r="AR66" s="11">
        <v>0</v>
      </c>
      <c r="AS66" s="11">
        <v>4029</v>
      </c>
      <c r="AT66" s="11">
        <f t="shared" si="38"/>
        <v>0</v>
      </c>
      <c r="AU66" s="11"/>
      <c r="AV66" s="11">
        <f t="shared" si="39"/>
        <v>-7631</v>
      </c>
      <c r="AW66" s="11">
        <f t="shared" si="40"/>
        <v>-9663.43</v>
      </c>
      <c r="AY66" s="11">
        <v>0</v>
      </c>
      <c r="AZ66" s="11">
        <v>4029</v>
      </c>
      <c r="BA66" s="11">
        <f t="shared" si="27"/>
        <v>0</v>
      </c>
      <c r="BB66" s="11"/>
      <c r="BC66" s="11"/>
      <c r="BD66" s="11"/>
      <c r="BF66" s="11"/>
      <c r="BG66" s="11"/>
      <c r="BI66" s="11"/>
      <c r="BK66"/>
      <c r="BL66"/>
      <c r="BM66"/>
      <c r="BN66"/>
    </row>
    <row r="67" spans="1:66">
      <c r="A67" s="10" t="s">
        <v>126</v>
      </c>
      <c r="B67" s="10" t="s">
        <v>36</v>
      </c>
      <c r="C67" s="10" t="s">
        <v>75</v>
      </c>
      <c r="D67" s="11">
        <v>1</v>
      </c>
      <c r="E67" s="11">
        <v>56550</v>
      </c>
      <c r="F67" s="11">
        <f>IF(D67=0,0,+E67/D67)</f>
        <v>56550</v>
      </c>
      <c r="G67" s="12"/>
      <c r="H67" s="11">
        <v>1</v>
      </c>
      <c r="I67" s="11">
        <v>44588</v>
      </c>
      <c r="J67" s="12"/>
      <c r="K67" s="11">
        <v>1</v>
      </c>
      <c r="L67" s="11">
        <v>61974</v>
      </c>
      <c r="M67" s="11">
        <f t="shared" si="42"/>
        <v>61974</v>
      </c>
      <c r="O67" s="11">
        <v>1</v>
      </c>
      <c r="P67" s="11">
        <v>61974</v>
      </c>
      <c r="R67" s="11">
        <v>0</v>
      </c>
      <c r="S67" s="11">
        <v>27902</v>
      </c>
      <c r="T67" s="11">
        <f t="shared" si="43"/>
        <v>0</v>
      </c>
      <c r="V67" s="11">
        <v>0</v>
      </c>
      <c r="W67" s="11">
        <v>27902</v>
      </c>
      <c r="X67" s="11">
        <f t="shared" si="44"/>
        <v>0</v>
      </c>
      <c r="Y67" s="11"/>
      <c r="Z67" s="11">
        <f t="shared" si="45"/>
        <v>-34072</v>
      </c>
      <c r="AB67" s="11">
        <v>0</v>
      </c>
      <c r="AC67" s="11">
        <v>27902</v>
      </c>
      <c r="AD67" s="11">
        <f t="shared" si="46"/>
        <v>0</v>
      </c>
      <c r="AE67" s="12"/>
      <c r="AF67" s="11">
        <v>0</v>
      </c>
      <c r="AG67" s="11">
        <v>0</v>
      </c>
      <c r="AH67" s="11">
        <f t="shared" si="41"/>
        <v>0</v>
      </c>
      <c r="AI67" s="11"/>
      <c r="AJ67" s="11">
        <f t="shared" si="35"/>
        <v>-61974</v>
      </c>
      <c r="AL67" s="11">
        <v>0</v>
      </c>
      <c r="AM67" s="11">
        <v>0</v>
      </c>
      <c r="AN67" s="11">
        <f t="shared" si="36"/>
        <v>0</v>
      </c>
      <c r="AO67" s="11"/>
      <c r="AP67" s="11">
        <f t="shared" si="37"/>
        <v>-61974</v>
      </c>
      <c r="AR67" s="11">
        <v>0</v>
      </c>
      <c r="AS67" s="11">
        <v>0</v>
      </c>
      <c r="AT67" s="11">
        <f t="shared" si="38"/>
        <v>0</v>
      </c>
      <c r="AU67" s="11"/>
      <c r="AV67" s="11">
        <f t="shared" si="39"/>
        <v>-27902</v>
      </c>
      <c r="AW67" s="11">
        <f t="shared" si="40"/>
        <v>-61974</v>
      </c>
      <c r="AY67" s="11">
        <v>0</v>
      </c>
      <c r="AZ67" s="11">
        <v>0</v>
      </c>
      <c r="BA67" s="11">
        <f t="shared" si="27"/>
        <v>0</v>
      </c>
      <c r="BB67" s="11"/>
      <c r="BC67" s="11"/>
      <c r="BD67" s="11"/>
      <c r="BF67" s="11"/>
      <c r="BG67" s="11"/>
      <c r="BI67" s="11"/>
      <c r="BK67"/>
      <c r="BL67"/>
      <c r="BM67"/>
      <c r="BN67"/>
    </row>
    <row r="68" spans="1:66">
      <c r="A68" s="10" t="s">
        <v>127</v>
      </c>
      <c r="B68" s="10" t="s">
        <v>36</v>
      </c>
      <c r="C68" s="10" t="s">
        <v>83</v>
      </c>
      <c r="D68" s="11">
        <v>17</v>
      </c>
      <c r="E68" s="11">
        <v>314102</v>
      </c>
      <c r="F68" s="11">
        <f>IF(D68=0,0,+E68/D68)</f>
        <v>18476.588235294119</v>
      </c>
      <c r="G68" s="12"/>
      <c r="H68" s="11">
        <v>13</v>
      </c>
      <c r="I68" s="11">
        <v>354522.04000000004</v>
      </c>
      <c r="J68" s="12"/>
      <c r="K68" s="11">
        <v>9</v>
      </c>
      <c r="L68" s="11">
        <v>247903</v>
      </c>
      <c r="M68" s="11">
        <f t="shared" si="42"/>
        <v>27544.777777777777</v>
      </c>
      <c r="O68" s="11">
        <v>9</v>
      </c>
      <c r="P68" s="11">
        <v>248757</v>
      </c>
      <c r="R68" s="11">
        <v>7</v>
      </c>
      <c r="S68" s="11">
        <v>189057</v>
      </c>
      <c r="T68" s="11">
        <f t="shared" si="43"/>
        <v>27008.142857142859</v>
      </c>
      <c r="V68" s="11">
        <v>7</v>
      </c>
      <c r="W68" s="11">
        <v>189057</v>
      </c>
      <c r="X68" s="11">
        <f t="shared" si="44"/>
        <v>27008.142857142859</v>
      </c>
      <c r="Y68" s="11"/>
      <c r="Z68" s="11">
        <f t="shared" si="45"/>
        <v>-59700</v>
      </c>
      <c r="AB68" s="11">
        <v>11</v>
      </c>
      <c r="AC68" s="11">
        <v>228499</v>
      </c>
      <c r="AD68" s="11">
        <f t="shared" si="46"/>
        <v>20772.636363636364</v>
      </c>
      <c r="AE68" s="12"/>
      <c r="AF68" s="11">
        <v>11</v>
      </c>
      <c r="AG68" s="11">
        <v>234003</v>
      </c>
      <c r="AH68" s="11">
        <f t="shared" si="41"/>
        <v>21273</v>
      </c>
      <c r="AI68" s="11"/>
      <c r="AJ68" s="11">
        <f t="shared" si="35"/>
        <v>-14754</v>
      </c>
      <c r="AL68" s="11">
        <v>9</v>
      </c>
      <c r="AM68" s="11">
        <v>244947</v>
      </c>
      <c r="AN68" s="11">
        <f t="shared" si="36"/>
        <v>27216.333333333332</v>
      </c>
      <c r="AO68" s="11"/>
      <c r="AP68" s="11">
        <f t="shared" si="37"/>
        <v>-3810</v>
      </c>
      <c r="AR68" s="11">
        <v>7</v>
      </c>
      <c r="AS68" s="11">
        <v>208960</v>
      </c>
      <c r="AT68" s="11">
        <f t="shared" si="38"/>
        <v>29851.428571428572</v>
      </c>
      <c r="AU68" s="11"/>
      <c r="AV68" s="11">
        <f t="shared" si="39"/>
        <v>19903</v>
      </c>
      <c r="AW68" s="11">
        <f t="shared" si="40"/>
        <v>-39797</v>
      </c>
      <c r="AY68" s="11">
        <v>7</v>
      </c>
      <c r="AZ68" s="11">
        <v>208960</v>
      </c>
      <c r="BA68" s="11">
        <f t="shared" si="27"/>
        <v>29851.428571428572</v>
      </c>
      <c r="BB68" s="11"/>
      <c r="BC68" s="11"/>
      <c r="BD68" s="11"/>
      <c r="BF68" s="11">
        <v>1</v>
      </c>
      <c r="BG68" s="11">
        <v>10944</v>
      </c>
      <c r="BI68" s="11">
        <v>49020</v>
      </c>
      <c r="BK68"/>
      <c r="BL68"/>
      <c r="BM68"/>
      <c r="BN68"/>
    </row>
    <row r="69" spans="1:66">
      <c r="A69" s="10" t="s">
        <v>128</v>
      </c>
      <c r="B69" s="10" t="s">
        <v>87</v>
      </c>
      <c r="C69" s="10" t="s">
        <v>75</v>
      </c>
      <c r="D69" s="11">
        <v>2</v>
      </c>
      <c r="E69" s="11">
        <v>521771</v>
      </c>
      <c r="F69" s="11">
        <f>IF(D69=0,0,+E69/D69)</f>
        <v>260885.5</v>
      </c>
      <c r="G69" s="12"/>
      <c r="H69" s="11">
        <v>2</v>
      </c>
      <c r="I69" s="11">
        <v>521771</v>
      </c>
      <c r="J69" s="12"/>
      <c r="K69" s="11">
        <v>1</v>
      </c>
      <c r="L69" s="11">
        <v>351576</v>
      </c>
      <c r="M69" s="11">
        <f t="shared" si="42"/>
        <v>351576</v>
      </c>
      <c r="O69" s="11">
        <v>1</v>
      </c>
      <c r="P69" s="11">
        <v>351576</v>
      </c>
      <c r="R69" s="11">
        <v>1</v>
      </c>
      <c r="S69" s="11">
        <v>226767</v>
      </c>
      <c r="T69" s="11">
        <f t="shared" si="43"/>
        <v>226767</v>
      </c>
      <c r="V69" s="11">
        <v>2</v>
      </c>
      <c r="W69" s="11">
        <v>253364</v>
      </c>
      <c r="X69" s="11">
        <f t="shared" si="44"/>
        <v>126682</v>
      </c>
      <c r="Y69" s="11">
        <v>165539.91</v>
      </c>
      <c r="Z69" s="11">
        <f t="shared" si="45"/>
        <v>-98212</v>
      </c>
      <c r="AB69" s="11">
        <v>2</v>
      </c>
      <c r="AC69" s="11">
        <v>253364</v>
      </c>
      <c r="AD69" s="11">
        <f t="shared" si="46"/>
        <v>126682</v>
      </c>
      <c r="AE69" s="12"/>
      <c r="AF69" s="11">
        <v>2</v>
      </c>
      <c r="AG69" s="11">
        <v>333154</v>
      </c>
      <c r="AH69" s="11">
        <f t="shared" si="41"/>
        <v>166577</v>
      </c>
      <c r="AI69" s="11">
        <v>165539.91</v>
      </c>
      <c r="AJ69" s="11">
        <f t="shared" si="35"/>
        <v>-18422</v>
      </c>
      <c r="AL69" s="11">
        <v>2</v>
      </c>
      <c r="AM69" s="11">
        <v>333154</v>
      </c>
      <c r="AN69" s="11">
        <f t="shared" si="36"/>
        <v>166577</v>
      </c>
      <c r="AO69" s="11">
        <v>165539.91</v>
      </c>
      <c r="AP69" s="11">
        <f t="shared" si="37"/>
        <v>-18422</v>
      </c>
      <c r="AR69" s="11">
        <v>2</v>
      </c>
      <c r="AS69" s="11">
        <v>381786</v>
      </c>
      <c r="AT69" s="11">
        <f t="shared" si="38"/>
        <v>190893</v>
      </c>
      <c r="AU69" s="31">
        <v>165540</v>
      </c>
      <c r="AV69" s="11">
        <f t="shared" si="39"/>
        <v>128422</v>
      </c>
      <c r="AW69" s="11">
        <f t="shared" si="40"/>
        <v>30210</v>
      </c>
      <c r="AY69" s="11">
        <v>2</v>
      </c>
      <c r="AZ69" s="11">
        <v>381786</v>
      </c>
      <c r="BA69" s="11">
        <f t="shared" si="27"/>
        <v>190893</v>
      </c>
      <c r="BB69" s="31">
        <v>165540</v>
      </c>
      <c r="BC69" s="11"/>
      <c r="BD69" s="11"/>
      <c r="BF69" s="11"/>
      <c r="BG69" s="11"/>
      <c r="BI69" s="11">
        <v>26980</v>
      </c>
      <c r="BK69"/>
      <c r="BL69"/>
      <c r="BM69"/>
      <c r="BN69"/>
    </row>
    <row r="70" spans="1:66">
      <c r="A70" s="10" t="s">
        <v>129</v>
      </c>
      <c r="B70" s="10" t="s">
        <v>36</v>
      </c>
      <c r="C70" s="10" t="s">
        <v>83</v>
      </c>
      <c r="D70" s="11">
        <v>1</v>
      </c>
      <c r="E70" s="11">
        <v>8550</v>
      </c>
      <c r="F70" s="11">
        <f>IF(D70=0,0,+E70/D70)</f>
        <v>8550</v>
      </c>
      <c r="G70" s="12"/>
      <c r="H70" s="11">
        <v>1</v>
      </c>
      <c r="I70" s="11">
        <v>14250</v>
      </c>
      <c r="J70" s="12"/>
      <c r="K70" s="11">
        <v>1</v>
      </c>
      <c r="L70" s="11">
        <v>14510</v>
      </c>
      <c r="M70" s="11">
        <f t="shared" si="42"/>
        <v>14510</v>
      </c>
      <c r="O70" s="11">
        <v>1</v>
      </c>
      <c r="P70" s="11">
        <v>14510</v>
      </c>
      <c r="R70" s="11">
        <v>1</v>
      </c>
      <c r="S70" s="11">
        <v>10893</v>
      </c>
      <c r="T70" s="11">
        <f t="shared" si="43"/>
        <v>10893</v>
      </c>
      <c r="V70" s="11">
        <v>1</v>
      </c>
      <c r="W70" s="11">
        <v>10893</v>
      </c>
      <c r="X70" s="11">
        <f t="shared" si="44"/>
        <v>10893</v>
      </c>
      <c r="Y70" s="11"/>
      <c r="Z70" s="11">
        <f t="shared" si="45"/>
        <v>-3617</v>
      </c>
      <c r="AB70" s="11">
        <v>2</v>
      </c>
      <c r="AC70" s="11">
        <v>13267</v>
      </c>
      <c r="AD70" s="11">
        <f t="shared" si="46"/>
        <v>6633.5</v>
      </c>
      <c r="AE70" s="12"/>
      <c r="AF70" s="11">
        <v>2</v>
      </c>
      <c r="AG70" s="11">
        <v>16954</v>
      </c>
      <c r="AH70" s="11">
        <f t="shared" si="41"/>
        <v>8477</v>
      </c>
      <c r="AI70" s="11"/>
      <c r="AJ70" s="11">
        <f t="shared" si="35"/>
        <v>2444</v>
      </c>
      <c r="AL70" s="11">
        <v>1</v>
      </c>
      <c r="AM70" s="11">
        <v>16954</v>
      </c>
      <c r="AN70" s="11">
        <f t="shared" si="36"/>
        <v>16954</v>
      </c>
      <c r="AO70" s="11"/>
      <c r="AP70" s="11">
        <f t="shared" si="37"/>
        <v>2444</v>
      </c>
      <c r="AR70" s="11">
        <v>1</v>
      </c>
      <c r="AS70" s="11">
        <v>16954</v>
      </c>
      <c r="AT70" s="11">
        <f t="shared" si="38"/>
        <v>16954</v>
      </c>
      <c r="AU70" s="11"/>
      <c r="AV70" s="11">
        <f t="shared" si="39"/>
        <v>6061</v>
      </c>
      <c r="AW70" s="11">
        <f t="shared" si="40"/>
        <v>2444</v>
      </c>
      <c r="AY70" s="11">
        <v>1</v>
      </c>
      <c r="AZ70" s="11">
        <v>16954</v>
      </c>
      <c r="BA70" s="11">
        <f t="shared" si="27"/>
        <v>16954</v>
      </c>
      <c r="BB70" s="11"/>
      <c r="BC70" s="11"/>
      <c r="BD70" s="11"/>
      <c r="BF70" s="11"/>
      <c r="BG70" s="11"/>
      <c r="BI70" s="11"/>
      <c r="BK70"/>
      <c r="BL70"/>
      <c r="BM70"/>
      <c r="BN70"/>
    </row>
    <row r="71" spans="1:66">
      <c r="A71" s="10" t="s">
        <v>130</v>
      </c>
      <c r="B71" s="10" t="s">
        <v>60</v>
      </c>
      <c r="C71" s="10" t="s">
        <v>94</v>
      </c>
      <c r="D71" s="11"/>
      <c r="E71" s="11"/>
      <c r="F71" s="11"/>
      <c r="G71" s="12"/>
      <c r="H71" s="11"/>
      <c r="I71" s="11"/>
      <c r="J71" s="12"/>
      <c r="K71" s="11"/>
      <c r="L71" s="11"/>
      <c r="M71" s="11"/>
      <c r="O71" s="11"/>
      <c r="P71" s="11"/>
      <c r="R71" s="11"/>
      <c r="S71" s="11"/>
      <c r="T71" s="11"/>
      <c r="V71" s="11"/>
      <c r="W71" s="11"/>
      <c r="X71" s="11"/>
      <c r="Y71" s="11"/>
      <c r="Z71" s="11"/>
      <c r="AB71" s="11"/>
      <c r="AC71" s="11"/>
      <c r="AD71" s="11"/>
      <c r="AE71" s="12"/>
      <c r="AF71" s="11">
        <v>1</v>
      </c>
      <c r="AG71" s="11">
        <v>17621.365384615383</v>
      </c>
      <c r="AH71" s="11">
        <f t="shared" si="41"/>
        <v>17621.365384615383</v>
      </c>
      <c r="AI71" s="11"/>
      <c r="AJ71" s="11">
        <f t="shared" si="35"/>
        <v>17621.365384615383</v>
      </c>
      <c r="AL71" s="11">
        <v>1</v>
      </c>
      <c r="AM71" s="11">
        <v>17621</v>
      </c>
      <c r="AN71" s="11">
        <f t="shared" si="36"/>
        <v>17621</v>
      </c>
      <c r="AO71" s="11"/>
      <c r="AP71" s="11">
        <f t="shared" si="37"/>
        <v>17621</v>
      </c>
      <c r="AR71" s="11">
        <v>2</v>
      </c>
      <c r="AS71" s="11">
        <v>17621</v>
      </c>
      <c r="AT71" s="11">
        <f t="shared" si="38"/>
        <v>8810.5</v>
      </c>
      <c r="AU71" s="11"/>
      <c r="AV71" s="11">
        <f t="shared" si="39"/>
        <v>17621</v>
      </c>
      <c r="AW71" s="11">
        <f t="shared" si="40"/>
        <v>17621</v>
      </c>
      <c r="AY71" s="11">
        <v>2</v>
      </c>
      <c r="AZ71" s="11">
        <v>17621</v>
      </c>
      <c r="BA71" s="11">
        <f t="shared" si="27"/>
        <v>8810.5</v>
      </c>
      <c r="BB71" s="11"/>
      <c r="BC71" s="11"/>
      <c r="BD71" s="11"/>
      <c r="BF71" s="11"/>
      <c r="BG71" s="11"/>
      <c r="BI71" s="11"/>
      <c r="BK71"/>
      <c r="BL71"/>
      <c r="BM71"/>
      <c r="BN71"/>
    </row>
    <row r="72" spans="1:66">
      <c r="A72" s="10" t="s">
        <v>131</v>
      </c>
      <c r="B72" s="10" t="s">
        <v>36</v>
      </c>
      <c r="C72" s="10" t="s">
        <v>94</v>
      </c>
      <c r="D72" s="11">
        <v>0</v>
      </c>
      <c r="E72" s="11">
        <v>0</v>
      </c>
      <c r="F72" s="11">
        <f>IF(D72=0,0,+E72/D72)</f>
        <v>0</v>
      </c>
      <c r="G72" s="12"/>
      <c r="H72" s="11"/>
      <c r="I72" s="11"/>
      <c r="J72" s="12"/>
      <c r="K72" s="11">
        <v>1</v>
      </c>
      <c r="L72" s="11">
        <v>19580.599999999999</v>
      </c>
      <c r="M72" s="11">
        <f>IF(K72=0,0,+L72/K72)</f>
        <v>19580.599999999999</v>
      </c>
      <c r="O72" s="11">
        <v>1</v>
      </c>
      <c r="P72" s="11">
        <v>19580.599999999999</v>
      </c>
      <c r="R72" s="11">
        <v>0</v>
      </c>
      <c r="S72" s="11">
        <v>7499</v>
      </c>
      <c r="T72" s="11">
        <f>IF(R72=0,0,+S72/R72)</f>
        <v>0</v>
      </c>
      <c r="V72" s="11">
        <v>0</v>
      </c>
      <c r="W72" s="11">
        <v>7499</v>
      </c>
      <c r="X72" s="11">
        <f>IF(V72=0,0,+W72/V72)</f>
        <v>0</v>
      </c>
      <c r="Y72" s="11"/>
      <c r="Z72" s="11">
        <f>+W72-P72</f>
        <v>-12081.599999999999</v>
      </c>
      <c r="AB72" s="11">
        <v>0</v>
      </c>
      <c r="AC72" s="11">
        <v>7499</v>
      </c>
      <c r="AD72" s="11">
        <f>IF(AB72=0,0,+AC72/AB72)</f>
        <v>0</v>
      </c>
      <c r="AE72" s="12"/>
      <c r="AF72" s="11">
        <v>0</v>
      </c>
      <c r="AG72" s="11">
        <v>0</v>
      </c>
      <c r="AH72" s="11">
        <f t="shared" si="41"/>
        <v>0</v>
      </c>
      <c r="AI72" s="11"/>
      <c r="AJ72" s="11">
        <f t="shared" si="35"/>
        <v>-19580.599999999999</v>
      </c>
      <c r="AL72" s="11">
        <v>0</v>
      </c>
      <c r="AM72" s="11">
        <v>0</v>
      </c>
      <c r="AN72" s="11">
        <f t="shared" si="36"/>
        <v>0</v>
      </c>
      <c r="AO72" s="11"/>
      <c r="AP72" s="11">
        <f t="shared" si="37"/>
        <v>-19580.599999999999</v>
      </c>
      <c r="AR72" s="11">
        <v>0</v>
      </c>
      <c r="AS72" s="11">
        <v>0</v>
      </c>
      <c r="AT72" s="11">
        <f t="shared" si="38"/>
        <v>0</v>
      </c>
      <c r="AU72" s="11"/>
      <c r="AV72" s="11">
        <f t="shared" si="39"/>
        <v>-7499</v>
      </c>
      <c r="AW72" s="11">
        <f t="shared" si="40"/>
        <v>-19580.599999999999</v>
      </c>
      <c r="AY72" s="11">
        <v>0</v>
      </c>
      <c r="AZ72" s="11">
        <v>0</v>
      </c>
      <c r="BA72" s="11">
        <f t="shared" si="27"/>
        <v>0</v>
      </c>
      <c r="BB72" s="11"/>
      <c r="BC72" s="11"/>
      <c r="BD72" s="11"/>
      <c r="BF72" s="11"/>
      <c r="BG72" s="11"/>
      <c r="BI72" s="11"/>
      <c r="BK72"/>
      <c r="BL72"/>
      <c r="BM72"/>
      <c r="BN72"/>
    </row>
    <row r="73" spans="1:66">
      <c r="A73" s="10" t="s">
        <v>132</v>
      </c>
      <c r="B73" s="10" t="s">
        <v>36</v>
      </c>
      <c r="C73" s="10" t="s">
        <v>94</v>
      </c>
      <c r="D73" s="11">
        <v>0</v>
      </c>
      <c r="E73" s="11">
        <v>0</v>
      </c>
      <c r="F73" s="11">
        <f>IF(D73=0,0,+E73/D73)</f>
        <v>0</v>
      </c>
      <c r="G73" s="12"/>
      <c r="H73" s="11">
        <v>2</v>
      </c>
      <c r="I73" s="11">
        <v>12394</v>
      </c>
      <c r="J73" s="12"/>
      <c r="K73" s="11">
        <v>0</v>
      </c>
      <c r="L73" s="11">
        <v>6817</v>
      </c>
      <c r="M73" s="11">
        <f>IF(K73=0,0,+L73/K73)</f>
        <v>0</v>
      </c>
      <c r="O73" s="11">
        <v>0</v>
      </c>
      <c r="P73" s="11">
        <v>6817</v>
      </c>
      <c r="R73" s="11"/>
      <c r="S73" s="11"/>
      <c r="T73" s="11">
        <f>IF(R73=0,0,+S73/R73)</f>
        <v>0</v>
      </c>
      <c r="V73" s="11">
        <v>0</v>
      </c>
      <c r="W73" s="11">
        <v>0</v>
      </c>
      <c r="X73" s="11">
        <f>IF(V73=0,0,+W73/V73)</f>
        <v>0</v>
      </c>
      <c r="Y73" s="11"/>
      <c r="Z73" s="11">
        <f>+W73-P73</f>
        <v>-6817</v>
      </c>
      <c r="AB73" s="11"/>
      <c r="AC73" s="11"/>
      <c r="AD73" s="11">
        <f>IF(AB73=0,0,+AC73/AB73)</f>
        <v>0</v>
      </c>
      <c r="AE73" s="12"/>
      <c r="AF73" s="11">
        <v>0</v>
      </c>
      <c r="AG73" s="11">
        <v>0</v>
      </c>
      <c r="AH73" s="11">
        <f t="shared" si="41"/>
        <v>0</v>
      </c>
      <c r="AI73" s="11"/>
      <c r="AJ73" s="11">
        <f t="shared" si="35"/>
        <v>-6817</v>
      </c>
      <c r="AL73" s="11">
        <v>0</v>
      </c>
      <c r="AM73" s="11">
        <v>0</v>
      </c>
      <c r="AN73" s="11">
        <f t="shared" si="36"/>
        <v>0</v>
      </c>
      <c r="AO73" s="11"/>
      <c r="AP73" s="11">
        <f t="shared" si="37"/>
        <v>-6817</v>
      </c>
      <c r="AR73" s="11">
        <v>0</v>
      </c>
      <c r="AS73" s="11">
        <v>0</v>
      </c>
      <c r="AT73" s="11">
        <f t="shared" si="38"/>
        <v>0</v>
      </c>
      <c r="AU73" s="11"/>
      <c r="AV73" s="11">
        <f t="shared" si="39"/>
        <v>0</v>
      </c>
      <c r="AW73" s="11">
        <f t="shared" si="40"/>
        <v>-6817</v>
      </c>
      <c r="AY73" s="11">
        <v>0</v>
      </c>
      <c r="AZ73" s="11">
        <v>0</v>
      </c>
      <c r="BA73" s="11">
        <f t="shared" si="27"/>
        <v>0</v>
      </c>
      <c r="BB73" s="11"/>
      <c r="BC73" s="11"/>
      <c r="BD73" s="11"/>
      <c r="BF73" s="11"/>
      <c r="BG73" s="11"/>
      <c r="BI73" s="11"/>
      <c r="BK73"/>
      <c r="BL73"/>
      <c r="BM73"/>
      <c r="BN73"/>
    </row>
    <row r="74" spans="1:66">
      <c r="A74" s="10" t="s">
        <v>133</v>
      </c>
      <c r="B74" s="10" t="s">
        <v>134</v>
      </c>
      <c r="C74" s="10" t="s">
        <v>94</v>
      </c>
      <c r="D74" s="11"/>
      <c r="E74" s="11"/>
      <c r="F74" s="11"/>
      <c r="G74" s="12"/>
      <c r="H74" s="11"/>
      <c r="I74" s="11"/>
      <c r="J74" s="12"/>
      <c r="K74" s="11"/>
      <c r="L74" s="11"/>
      <c r="M74" s="11"/>
      <c r="O74" s="11"/>
      <c r="P74" s="11"/>
      <c r="R74" s="11"/>
      <c r="S74" s="11"/>
      <c r="T74" s="11"/>
      <c r="V74" s="11"/>
      <c r="W74" s="11"/>
      <c r="X74" s="11"/>
      <c r="Y74" s="11"/>
      <c r="Z74" s="11"/>
      <c r="AB74" s="11"/>
      <c r="AC74" s="11"/>
      <c r="AD74" s="11"/>
      <c r="AE74" s="12"/>
      <c r="AF74" s="11">
        <v>2</v>
      </c>
      <c r="AG74" s="11">
        <v>62400</v>
      </c>
      <c r="AH74" s="11">
        <f t="shared" si="41"/>
        <v>31200</v>
      </c>
      <c r="AI74" s="11"/>
      <c r="AJ74" s="11">
        <f t="shared" si="35"/>
        <v>62400</v>
      </c>
      <c r="AL74" s="11">
        <v>2</v>
      </c>
      <c r="AM74" s="11">
        <v>62400</v>
      </c>
      <c r="AN74" s="11">
        <f t="shared" si="36"/>
        <v>31200</v>
      </c>
      <c r="AO74" s="11"/>
      <c r="AP74" s="11">
        <f t="shared" si="37"/>
        <v>62400</v>
      </c>
      <c r="AR74" s="11">
        <v>0</v>
      </c>
      <c r="AS74" s="11">
        <v>26400</v>
      </c>
      <c r="AT74" s="11">
        <f t="shared" si="38"/>
        <v>0</v>
      </c>
      <c r="AU74" s="11"/>
      <c r="AV74" s="11">
        <f t="shared" si="39"/>
        <v>26400</v>
      </c>
      <c r="AW74" s="11">
        <f t="shared" si="40"/>
        <v>26400</v>
      </c>
      <c r="AY74" s="11">
        <v>0</v>
      </c>
      <c r="AZ74" s="11">
        <v>26400</v>
      </c>
      <c r="BA74" s="11">
        <f t="shared" si="27"/>
        <v>0</v>
      </c>
      <c r="BB74" s="11"/>
      <c r="BC74" s="11"/>
      <c r="BD74" s="11"/>
      <c r="BF74" s="11"/>
      <c r="BG74" s="11"/>
      <c r="BI74" s="11"/>
      <c r="BK74"/>
      <c r="BL74"/>
      <c r="BM74"/>
      <c r="BN74"/>
    </row>
    <row r="75" spans="1:66" customFormat="1">
      <c r="A75" s="10" t="s">
        <v>135</v>
      </c>
      <c r="B75" s="10" t="s">
        <v>36</v>
      </c>
      <c r="C75" s="10" t="s">
        <v>75</v>
      </c>
      <c r="D75" s="11">
        <v>0</v>
      </c>
      <c r="E75" s="11">
        <v>0</v>
      </c>
      <c r="F75" s="11">
        <f>IF(D75=0,0,+E75/D75)</f>
        <v>0</v>
      </c>
      <c r="G75" s="12"/>
      <c r="H75" s="11">
        <v>1</v>
      </c>
      <c r="I75" s="11">
        <v>26395.279999999999</v>
      </c>
      <c r="J75" s="12"/>
      <c r="K75" s="11">
        <v>0</v>
      </c>
      <c r="L75" s="11">
        <v>6893</v>
      </c>
      <c r="M75" s="11">
        <f>IF(K75=0,0,+L75/K75)</f>
        <v>0</v>
      </c>
      <c r="O75" s="11">
        <v>0</v>
      </c>
      <c r="P75" s="11">
        <v>10397</v>
      </c>
      <c r="Q75" s="2"/>
      <c r="R75" s="11"/>
      <c r="S75" s="11"/>
      <c r="T75" s="11">
        <f>IF(R75=0,0,+S75/R75)</f>
        <v>0</v>
      </c>
      <c r="U75" s="2"/>
      <c r="V75" s="11">
        <v>1</v>
      </c>
      <c r="W75" s="11">
        <v>12310</v>
      </c>
      <c r="X75" s="11">
        <f>IF(V75=0,0,+W75/V75)</f>
        <v>12310</v>
      </c>
      <c r="Y75" s="11"/>
      <c r="Z75" s="11">
        <f>+W75-P75</f>
        <v>1913</v>
      </c>
      <c r="AB75" s="11">
        <v>1</v>
      </c>
      <c r="AC75" s="11">
        <v>12310</v>
      </c>
      <c r="AD75" s="11">
        <f>IF(AB75=0,0,+AC75/AB75)</f>
        <v>12310</v>
      </c>
      <c r="AE75" s="12"/>
      <c r="AF75" s="11">
        <v>2</v>
      </c>
      <c r="AG75" s="11">
        <v>53180</v>
      </c>
      <c r="AH75" s="11">
        <f t="shared" si="41"/>
        <v>26590</v>
      </c>
      <c r="AI75" s="11"/>
      <c r="AJ75" s="11">
        <f t="shared" si="35"/>
        <v>42783</v>
      </c>
      <c r="AL75" s="11">
        <v>2</v>
      </c>
      <c r="AM75" s="11">
        <v>53180</v>
      </c>
      <c r="AN75" s="11">
        <f t="shared" si="36"/>
        <v>26590</v>
      </c>
      <c r="AO75" s="11"/>
      <c r="AP75" s="11">
        <f t="shared" si="37"/>
        <v>42783</v>
      </c>
      <c r="AR75" s="11">
        <v>2</v>
      </c>
      <c r="AS75" s="11">
        <v>53180</v>
      </c>
      <c r="AT75" s="11">
        <f t="shared" si="38"/>
        <v>26590</v>
      </c>
      <c r="AU75" s="11"/>
      <c r="AV75" s="11">
        <f t="shared" si="39"/>
        <v>40870</v>
      </c>
      <c r="AW75" s="11">
        <f t="shared" si="40"/>
        <v>42783</v>
      </c>
      <c r="AY75" s="11">
        <v>2</v>
      </c>
      <c r="AZ75" s="11">
        <v>53180</v>
      </c>
      <c r="BA75" s="11">
        <f t="shared" si="27"/>
        <v>26590</v>
      </c>
      <c r="BB75" s="11"/>
      <c r="BC75" s="11"/>
      <c r="BD75" s="11"/>
      <c r="BE75" s="2"/>
      <c r="BF75" s="11"/>
      <c r="BG75" s="11"/>
      <c r="BI75" s="11">
        <v>20900</v>
      </c>
    </row>
    <row r="76" spans="1:66">
      <c r="A76" s="10" t="s">
        <v>136</v>
      </c>
      <c r="B76" s="10" t="s">
        <v>60</v>
      </c>
      <c r="C76" s="10" t="s">
        <v>75</v>
      </c>
      <c r="D76" s="11">
        <v>3</v>
      </c>
      <c r="E76" s="11">
        <v>129930</v>
      </c>
      <c r="F76" s="11">
        <f>IF(D76=0,0,+E76/D76)</f>
        <v>43310</v>
      </c>
      <c r="G76" s="12"/>
      <c r="H76" s="11">
        <v>3</v>
      </c>
      <c r="I76" s="11">
        <v>152967</v>
      </c>
      <c r="J76" s="12"/>
      <c r="K76" s="11">
        <v>1</v>
      </c>
      <c r="L76" s="11">
        <v>99572</v>
      </c>
      <c r="M76" s="11">
        <f>IF(K76=0,0,+L76/K76)</f>
        <v>99572</v>
      </c>
      <c r="O76" s="11">
        <v>1</v>
      </c>
      <c r="P76" s="11">
        <v>99572</v>
      </c>
      <c r="R76" s="11">
        <v>1</v>
      </c>
      <c r="S76" s="11">
        <v>75000</v>
      </c>
      <c r="T76" s="11">
        <f>IF(R76=0,0,+S76/R76)</f>
        <v>75000</v>
      </c>
      <c r="V76" s="11">
        <v>1</v>
      </c>
      <c r="W76" s="11">
        <v>75000</v>
      </c>
      <c r="X76" s="11">
        <f>IF(V76=0,0,+W76/V76)</f>
        <v>75000</v>
      </c>
      <c r="Y76" s="11"/>
      <c r="Z76" s="11">
        <f>+W76-P76</f>
        <v>-24572</v>
      </c>
      <c r="AB76" s="11">
        <v>1</v>
      </c>
      <c r="AC76" s="11">
        <v>75000</v>
      </c>
      <c r="AD76" s="11">
        <f>IF(AB76=0,0,+AC76/AB76)</f>
        <v>75000</v>
      </c>
      <c r="AE76" s="12"/>
      <c r="AF76" s="11">
        <v>1</v>
      </c>
      <c r="AG76" s="11">
        <v>75000</v>
      </c>
      <c r="AH76" s="11">
        <f t="shared" si="41"/>
        <v>75000</v>
      </c>
      <c r="AI76" s="11"/>
      <c r="AJ76" s="11">
        <f t="shared" si="35"/>
        <v>-24572</v>
      </c>
      <c r="AL76" s="11">
        <v>1</v>
      </c>
      <c r="AM76" s="11">
        <v>75000</v>
      </c>
      <c r="AN76" s="11">
        <f t="shared" si="36"/>
        <v>75000</v>
      </c>
      <c r="AO76" s="11"/>
      <c r="AP76" s="11">
        <f t="shared" si="37"/>
        <v>-24572</v>
      </c>
      <c r="AR76" s="11">
        <v>1</v>
      </c>
      <c r="AS76" s="11">
        <v>75000</v>
      </c>
      <c r="AT76" s="11">
        <f t="shared" si="38"/>
        <v>75000</v>
      </c>
      <c r="AU76" s="11"/>
      <c r="AV76" s="11">
        <f t="shared" si="39"/>
        <v>0</v>
      </c>
      <c r="AW76" s="11">
        <f t="shared" si="40"/>
        <v>-24572</v>
      </c>
      <c r="AY76" s="11">
        <v>1</v>
      </c>
      <c r="AZ76" s="11">
        <v>75000</v>
      </c>
      <c r="BA76" s="11">
        <f t="shared" si="27"/>
        <v>75000</v>
      </c>
      <c r="BB76" s="11"/>
      <c r="BC76" s="11"/>
      <c r="BD76" s="11"/>
      <c r="BF76" s="11"/>
      <c r="BG76" s="11"/>
      <c r="BI76" s="10"/>
      <c r="BJ76"/>
      <c r="BK76"/>
      <c r="BL76"/>
      <c r="BM76"/>
      <c r="BN76"/>
    </row>
    <row r="77" spans="1:66">
      <c r="A77" s="13"/>
      <c r="B77" s="13"/>
      <c r="C77" s="13"/>
      <c r="D77" s="14">
        <f>SUM(D25:D76)</f>
        <v>155</v>
      </c>
      <c r="E77" s="14">
        <f>SUM(E25:E76)</f>
        <v>4843118.9533333331</v>
      </c>
      <c r="F77" s="11">
        <f>IF(D77=0,0,+E77/D77)</f>
        <v>31245.928731182794</v>
      </c>
      <c r="G77" s="12"/>
      <c r="H77" s="14">
        <f>SUM(H25:H76)</f>
        <v>148</v>
      </c>
      <c r="I77" s="14">
        <f>SUM(I25:I76)</f>
        <v>5682987.9853333328</v>
      </c>
      <c r="J77" s="12"/>
      <c r="K77" s="15">
        <f>SUM(K25:K76)</f>
        <v>143</v>
      </c>
      <c r="L77" s="15">
        <f>SUM(L25:L76)</f>
        <v>6949871.5073076915</v>
      </c>
      <c r="M77" s="11">
        <f>IF(K77=0,0,+L77/K77)</f>
        <v>48600.500051102739</v>
      </c>
      <c r="O77" s="15">
        <f>SUM(O25:O76)</f>
        <v>138</v>
      </c>
      <c r="P77" s="15">
        <f>SUM(P25:P76)</f>
        <v>6933714.1773076914</v>
      </c>
      <c r="R77" s="15">
        <f>SUM(R25:R76)</f>
        <v>136</v>
      </c>
      <c r="S77" s="15">
        <f>SUM(S25:S76)</f>
        <v>6049663</v>
      </c>
      <c r="T77" s="11">
        <f>IF(R77=0,0,+S77/R77)</f>
        <v>44482.816176470587</v>
      </c>
      <c r="V77" s="15">
        <f>SUM(V25:V76)</f>
        <v>152</v>
      </c>
      <c r="W77" s="15">
        <f>SUM(W25:W76)</f>
        <v>6297533.692307692</v>
      </c>
      <c r="X77" s="14">
        <f>IF(V77=0,0,+W77/V77)</f>
        <v>41431.142712550609</v>
      </c>
      <c r="Y77" s="15">
        <f>SUM(Y25:Y76)</f>
        <v>310140.64</v>
      </c>
      <c r="Z77" s="15">
        <f>+W77-P77</f>
        <v>-636180.4849999994</v>
      </c>
      <c r="AB77" s="15">
        <f>SUM(AB25:AB76)</f>
        <v>156</v>
      </c>
      <c r="AC77" s="15">
        <f>SUM(AC25:AC76)</f>
        <v>6423235.692307692</v>
      </c>
      <c r="AD77" s="14">
        <f>IF(AB77=0,0,+AC77/AB77)</f>
        <v>41174.587771203151</v>
      </c>
      <c r="AE77" s="17"/>
      <c r="AF77" s="15">
        <f>SUM(AF25:AF76)</f>
        <v>163</v>
      </c>
      <c r="AG77" s="15">
        <f>SUM(AG25:AG76)</f>
        <v>6302441.673076923</v>
      </c>
      <c r="AH77" s="14">
        <f t="shared" si="41"/>
        <v>38665.286337895232</v>
      </c>
      <c r="AI77" s="15">
        <f>SUM(AI25:AI76)</f>
        <v>320717.64</v>
      </c>
      <c r="AJ77" s="15">
        <f>SUM(AJ25:AJ76)</f>
        <v>-631272.50423076947</v>
      </c>
      <c r="AL77" s="15">
        <f>SUM(AL25:AL76)</f>
        <v>134</v>
      </c>
      <c r="AM77" s="15">
        <f>SUM(AM25:AM76)</f>
        <v>6470311</v>
      </c>
      <c r="AN77" s="14">
        <f t="shared" si="36"/>
        <v>48285.90298507463</v>
      </c>
      <c r="AO77" s="15">
        <f>SUM(AO25:AO76)</f>
        <v>320717.64</v>
      </c>
      <c r="AP77" s="15">
        <f>SUM(AP25:AP76)</f>
        <v>-463403.17730769224</v>
      </c>
      <c r="AR77" s="15">
        <f>SUM(AR25:AR76)</f>
        <v>149</v>
      </c>
      <c r="AS77" s="15">
        <f>SUM(AS25:AS76)</f>
        <v>6727794</v>
      </c>
      <c r="AT77" s="14">
        <f t="shared" si="38"/>
        <v>45152.979865771813</v>
      </c>
      <c r="AU77" s="15">
        <f>SUM(AU25:AU76)</f>
        <v>320717</v>
      </c>
      <c r="AV77" s="15">
        <f>SUM(AV25:AV76)</f>
        <v>430260.30769230769</v>
      </c>
      <c r="AW77" s="15">
        <f>SUM(AW25:AW76)</f>
        <v>-205920.17730769233</v>
      </c>
      <c r="AY77" s="15">
        <f>SUM(AY25:AY76)</f>
        <v>150</v>
      </c>
      <c r="AZ77" s="15">
        <f>SUM(AZ25:AZ76)</f>
        <v>6761975</v>
      </c>
      <c r="BA77" s="14">
        <f>IF(AY77=0,0,+AZ77/AY77)</f>
        <v>45079.833333333336</v>
      </c>
      <c r="BB77" s="15">
        <f>SUM(BB25:BB76)</f>
        <v>310140</v>
      </c>
      <c r="BC77" s="15">
        <f>SUM(BC25:BC76)</f>
        <v>0</v>
      </c>
      <c r="BD77" s="15">
        <f>SUM(BD25:BD76)</f>
        <v>0</v>
      </c>
      <c r="BE77" s="15"/>
      <c r="BF77" s="36">
        <f>SUM(BF25:BF76)</f>
        <v>46</v>
      </c>
      <c r="BG77" s="15">
        <f>SUM(BG25:BG76)</f>
        <v>1038537</v>
      </c>
      <c r="BH77" s="15">
        <f>SUM(BH25:BH76)</f>
        <v>0</v>
      </c>
      <c r="BI77" s="15">
        <f>SUM(BI25:BI76)</f>
        <v>887500.37</v>
      </c>
      <c r="BJ77"/>
      <c r="BK77"/>
      <c r="BL77"/>
    </row>
    <row r="78" spans="1:66">
      <c r="A78"/>
      <c r="B78"/>
      <c r="C78"/>
      <c r="D78"/>
      <c r="E78" s="11">
        <f>+E77/D77</f>
        <v>31245.928731182794</v>
      </c>
      <c r="F78"/>
      <c r="G78"/>
      <c r="H78"/>
      <c r="I78" s="11">
        <f>+I77/H77</f>
        <v>38398.567468468464</v>
      </c>
      <c r="J78"/>
      <c r="K78"/>
      <c r="L78" s="11">
        <f>+L77/K77</f>
        <v>48600.500051102739</v>
      </c>
      <c r="M78"/>
      <c r="O78"/>
      <c r="P78" s="11">
        <f>+P77/O77</f>
        <v>50244.305632664429</v>
      </c>
      <c r="Q78"/>
      <c r="R78"/>
      <c r="S78" s="11">
        <f>+S77/R77</f>
        <v>44482.816176470587</v>
      </c>
      <c r="T78"/>
      <c r="U78"/>
      <c r="V78"/>
      <c r="W78" s="11">
        <f>+W77/V77</f>
        <v>41431.142712550609</v>
      </c>
      <c r="X78"/>
      <c r="AB78"/>
      <c r="AC78" s="11">
        <f>+AC77/AB77</f>
        <v>41174.587771203151</v>
      </c>
      <c r="AD78"/>
      <c r="AF78"/>
      <c r="AG78" s="11">
        <f>+AG77/AF77</f>
        <v>38665.286337895232</v>
      </c>
      <c r="AH78"/>
      <c r="AL78"/>
      <c r="AM78" s="11">
        <f>+AM77/AL77</f>
        <v>48285.90298507463</v>
      </c>
      <c r="AN78"/>
      <c r="AR78"/>
      <c r="AS78" s="11">
        <f>+AS77/AR77</f>
        <v>45152.979865771813</v>
      </c>
      <c r="AT78"/>
      <c r="AY78"/>
      <c r="AZ78" s="11">
        <f>+AZ77/AY77</f>
        <v>45079.833333333336</v>
      </c>
      <c r="BA78"/>
      <c r="BF78" s="18" t="s">
        <v>137</v>
      </c>
      <c r="BG78" s="11">
        <f>+BG77/BF77</f>
        <v>22576.891304347828</v>
      </c>
      <c r="BJ78"/>
      <c r="BK78"/>
      <c r="BL78"/>
    </row>
    <row r="79" spans="1:66">
      <c r="A79" s="2" t="s">
        <v>138</v>
      </c>
      <c r="AL79"/>
      <c r="AM79"/>
      <c r="AN79"/>
      <c r="AO79"/>
      <c r="AP79"/>
      <c r="AR79"/>
      <c r="AS79"/>
      <c r="AT79"/>
      <c r="AU79"/>
      <c r="AV79"/>
      <c r="AW79"/>
      <c r="AY79"/>
      <c r="AZ79"/>
      <c r="BA79"/>
      <c r="BB79"/>
      <c r="BC79"/>
      <c r="BD79"/>
      <c r="BJ79"/>
      <c r="BK79"/>
      <c r="BL79"/>
    </row>
    <row r="80" spans="1:66">
      <c r="A80" s="2" t="s">
        <v>139</v>
      </c>
      <c r="AY80" s="2" t="s">
        <v>140</v>
      </c>
    </row>
    <row r="81" spans="1:59">
      <c r="A81" s="2" t="s">
        <v>141</v>
      </c>
    </row>
    <row r="82" spans="1:59">
      <c r="A82" s="2" t="s">
        <v>142</v>
      </c>
    </row>
    <row r="83" spans="1:59" ht="13.5" thickBot="1"/>
    <row r="84" spans="1:59" ht="13.5" thickBot="1">
      <c r="A84" s="26" t="s">
        <v>143</v>
      </c>
      <c r="B84" s="28">
        <v>44440</v>
      </c>
      <c r="C84" s="28">
        <v>44585</v>
      </c>
      <c r="O84" s="28">
        <v>44651</v>
      </c>
    </row>
    <row r="85" spans="1:59">
      <c r="A85" s="25" t="s">
        <v>144</v>
      </c>
      <c r="B85" s="25">
        <v>0</v>
      </c>
      <c r="C85" s="25">
        <v>0</v>
      </c>
      <c r="O85" s="25">
        <v>0</v>
      </c>
    </row>
    <row r="86" spans="1:59">
      <c r="A86" s="10" t="s">
        <v>145</v>
      </c>
      <c r="B86" s="10">
        <v>1</v>
      </c>
      <c r="C86" s="10">
        <v>1</v>
      </c>
      <c r="O86" s="10">
        <v>1</v>
      </c>
    </row>
    <row r="87" spans="1:59">
      <c r="A87" s="10" t="s">
        <v>146</v>
      </c>
      <c r="B87" s="10">
        <v>0</v>
      </c>
      <c r="C87" s="10">
        <v>0</v>
      </c>
      <c r="O87" s="10">
        <v>0</v>
      </c>
    </row>
    <row r="88" spans="1:59">
      <c r="A88" s="10" t="s">
        <v>147</v>
      </c>
      <c r="B88" s="10">
        <v>2</v>
      </c>
      <c r="C88" s="10">
        <v>3</v>
      </c>
      <c r="O88" s="10">
        <v>3</v>
      </c>
    </row>
    <row r="89" spans="1:59">
      <c r="A89" s="10" t="s">
        <v>148</v>
      </c>
      <c r="B89" s="10">
        <v>0</v>
      </c>
      <c r="C89" s="10">
        <v>0</v>
      </c>
      <c r="O89" s="10">
        <v>0</v>
      </c>
    </row>
    <row r="90" spans="1:59">
      <c r="A90" s="10" t="s">
        <v>149</v>
      </c>
      <c r="B90" s="10">
        <v>4</v>
      </c>
      <c r="C90" s="10">
        <v>4</v>
      </c>
      <c r="O90" s="10">
        <v>4</v>
      </c>
    </row>
    <row r="91" spans="1:59">
      <c r="A91" s="10" t="s">
        <v>150</v>
      </c>
      <c r="B91" s="10">
        <v>7</v>
      </c>
      <c r="C91" s="10">
        <v>7</v>
      </c>
      <c r="O91" s="10">
        <v>8</v>
      </c>
    </row>
    <row r="92" spans="1:59">
      <c r="A92" s="10" t="s">
        <v>151</v>
      </c>
      <c r="B92" s="10">
        <v>9</v>
      </c>
      <c r="C92" s="10">
        <v>9</v>
      </c>
      <c r="O92" s="10">
        <v>10</v>
      </c>
    </row>
    <row r="93" spans="1:59">
      <c r="A93" s="10" t="s">
        <v>152</v>
      </c>
      <c r="B93" s="10">
        <v>15</v>
      </c>
      <c r="C93" s="10">
        <v>15</v>
      </c>
      <c r="O93" s="10">
        <v>18</v>
      </c>
    </row>
    <row r="94" spans="1:59" customFormat="1">
      <c r="A94" s="10" t="s">
        <v>153</v>
      </c>
      <c r="B94" s="10">
        <v>28</v>
      </c>
      <c r="C94" s="10">
        <v>31</v>
      </c>
      <c r="D94" s="2"/>
      <c r="E94" s="2"/>
      <c r="F94" s="2"/>
      <c r="G94" s="2"/>
      <c r="H94" s="2"/>
      <c r="I94" s="2"/>
      <c r="J94" s="2"/>
      <c r="K94" s="2"/>
      <c r="L94" s="2"/>
      <c r="M94" s="2"/>
      <c r="O94" s="10">
        <v>31</v>
      </c>
      <c r="P94" s="2"/>
      <c r="Q94" s="2"/>
      <c r="R94" s="2"/>
      <c r="S94" s="2"/>
      <c r="T94" s="2"/>
      <c r="U94" s="2"/>
      <c r="V94" s="2"/>
      <c r="W94" s="2"/>
      <c r="X94" s="2"/>
      <c r="AB94" s="2"/>
      <c r="AC94" s="2"/>
      <c r="AD94" s="2"/>
      <c r="AF94" s="2"/>
      <c r="AG94" s="2"/>
      <c r="AH94" s="2"/>
      <c r="BF94" s="2"/>
      <c r="BG94" s="2"/>
    </row>
    <row r="95" spans="1:59" customFormat="1">
      <c r="A95" s="10" t="s">
        <v>154</v>
      </c>
      <c r="B95" s="10">
        <v>14</v>
      </c>
      <c r="C95" s="10">
        <v>16</v>
      </c>
      <c r="D95" s="2"/>
      <c r="E95" s="2"/>
      <c r="F95" s="2"/>
      <c r="G95" s="2"/>
      <c r="H95" s="2"/>
      <c r="I95" s="2"/>
      <c r="J95" s="2"/>
      <c r="K95" s="2"/>
      <c r="L95" s="2"/>
      <c r="M95" s="2"/>
      <c r="O95" s="10">
        <v>16</v>
      </c>
      <c r="P95" s="2"/>
      <c r="Q95" s="2"/>
      <c r="R95" s="2"/>
      <c r="S95" s="2"/>
      <c r="T95" s="2"/>
      <c r="U95" s="2"/>
      <c r="V95" s="2"/>
      <c r="W95" s="2"/>
      <c r="X95" s="2"/>
      <c r="AB95" s="2"/>
      <c r="AC95" s="2"/>
      <c r="AD95" s="2"/>
      <c r="AF95" s="2"/>
      <c r="AG95" s="2"/>
      <c r="AH95" s="2"/>
      <c r="BF95" s="2"/>
      <c r="BG95" s="2"/>
    </row>
    <row r="96" spans="1:59" customFormat="1">
      <c r="A96" s="10" t="s">
        <v>155</v>
      </c>
      <c r="B96" s="10">
        <v>33</v>
      </c>
      <c r="C96" s="10">
        <v>38</v>
      </c>
      <c r="D96" s="2"/>
      <c r="E96" s="2"/>
      <c r="F96" s="2"/>
      <c r="G96" s="2"/>
      <c r="H96" s="2"/>
      <c r="I96" s="2"/>
      <c r="J96" s="2"/>
      <c r="K96" s="2"/>
      <c r="L96" s="2"/>
      <c r="M96" s="2"/>
      <c r="O96" s="10">
        <v>38</v>
      </c>
      <c r="P96" s="2"/>
      <c r="Q96" s="2"/>
      <c r="R96" s="2"/>
      <c r="S96" s="2"/>
      <c r="T96" s="2"/>
      <c r="U96" s="2"/>
      <c r="V96" s="2"/>
      <c r="W96" s="2"/>
      <c r="X96" s="2"/>
      <c r="AB96" s="2"/>
      <c r="AC96" s="2"/>
      <c r="AD96" s="2"/>
      <c r="AF96" s="2"/>
      <c r="AG96" s="2"/>
      <c r="AH96" s="2"/>
      <c r="BF96" s="2"/>
      <c r="BG96" s="2"/>
    </row>
    <row r="97" spans="1:34" customFormat="1">
      <c r="A97" s="10" t="s">
        <v>156</v>
      </c>
      <c r="B97" s="10">
        <v>11</v>
      </c>
      <c r="C97" s="10">
        <v>14</v>
      </c>
      <c r="D97" s="2"/>
      <c r="E97" s="2"/>
      <c r="F97" s="2"/>
      <c r="G97" s="2"/>
      <c r="H97" s="2"/>
      <c r="I97" s="2"/>
      <c r="J97" s="2"/>
      <c r="K97" s="2"/>
      <c r="L97" s="2"/>
      <c r="M97" s="2"/>
      <c r="O97" s="10">
        <v>12</v>
      </c>
      <c r="T97" s="2"/>
      <c r="X97" s="2"/>
      <c r="AD97" s="2"/>
      <c r="AH97" s="2"/>
    </row>
    <row r="98" spans="1:34" customFormat="1">
      <c r="A98" s="18" t="s">
        <v>157</v>
      </c>
      <c r="B98" s="18">
        <v>7</v>
      </c>
      <c r="C98" s="18">
        <v>7</v>
      </c>
      <c r="O98" s="18">
        <v>6</v>
      </c>
    </row>
    <row r="99" spans="1:34" customFormat="1">
      <c r="A99" s="18" t="s">
        <v>158</v>
      </c>
      <c r="B99" s="18">
        <v>3</v>
      </c>
      <c r="C99" s="18">
        <v>3</v>
      </c>
      <c r="O99" s="18">
        <v>2</v>
      </c>
    </row>
    <row r="100" spans="1:34" customFormat="1">
      <c r="A100" s="18" t="s">
        <v>159</v>
      </c>
      <c r="B100" s="18"/>
      <c r="C100" s="18">
        <v>2</v>
      </c>
      <c r="O100" s="18">
        <v>1</v>
      </c>
    </row>
    <row r="101" spans="1:34" customFormat="1">
      <c r="A101" s="19" t="s">
        <v>160</v>
      </c>
      <c r="B101" s="13">
        <f t="shared" ref="B101:N101" si="47">SUM(B85:B99)</f>
        <v>134</v>
      </c>
      <c r="C101" s="13">
        <f t="shared" si="47"/>
        <v>148</v>
      </c>
      <c r="D101" s="13">
        <f t="shared" si="47"/>
        <v>0</v>
      </c>
      <c r="E101" s="13">
        <f t="shared" si="47"/>
        <v>0</v>
      </c>
      <c r="F101" s="13">
        <f t="shared" si="47"/>
        <v>0</v>
      </c>
      <c r="G101" s="13">
        <f t="shared" si="47"/>
        <v>0</v>
      </c>
      <c r="H101" s="13">
        <f t="shared" si="47"/>
        <v>0</v>
      </c>
      <c r="I101" s="13">
        <f t="shared" si="47"/>
        <v>0</v>
      </c>
      <c r="J101" s="13">
        <f t="shared" si="47"/>
        <v>0</v>
      </c>
      <c r="K101" s="13">
        <f t="shared" si="47"/>
        <v>0</v>
      </c>
      <c r="L101" s="13">
        <f t="shared" si="47"/>
        <v>0</v>
      </c>
      <c r="M101" s="13">
        <f t="shared" si="47"/>
        <v>0</v>
      </c>
      <c r="N101" s="13">
        <f t="shared" si="47"/>
        <v>0</v>
      </c>
      <c r="O101" s="13">
        <f>SUM(O85:O100)</f>
        <v>150</v>
      </c>
    </row>
    <row r="102" spans="1:34" customFormat="1"/>
    <row r="103" spans="1:34" customFormat="1"/>
    <row r="104" spans="1:34" customFormat="1"/>
    <row r="105" spans="1:34" customFormat="1"/>
    <row r="106" spans="1:34" customFormat="1"/>
    <row r="107" spans="1:34" customFormat="1"/>
    <row r="108" spans="1:34" customFormat="1"/>
    <row r="109" spans="1:34" customFormat="1"/>
    <row r="110" spans="1:34" customFormat="1"/>
    <row r="111" spans="1:34" customFormat="1"/>
    <row r="112" spans="1:34" customFormat="1"/>
    <row r="113" spans="1:59" customFormat="1"/>
    <row r="114" spans="1:59" customFormat="1"/>
    <row r="115" spans="1:59" customFormat="1"/>
    <row r="116" spans="1:59" customFormat="1"/>
    <row r="117" spans="1:59" customFormat="1"/>
    <row r="118" spans="1:59">
      <c r="A118"/>
      <c r="B118"/>
      <c r="C118"/>
      <c r="D118"/>
      <c r="E118"/>
      <c r="F118"/>
      <c r="G118"/>
      <c r="H118"/>
      <c r="I118"/>
      <c r="J118"/>
      <c r="K118"/>
      <c r="L118"/>
      <c r="M118"/>
      <c r="O118"/>
      <c r="P118"/>
      <c r="Q118"/>
      <c r="R118"/>
      <c r="S118"/>
      <c r="T118"/>
      <c r="U118"/>
      <c r="V118"/>
      <c r="W118"/>
      <c r="X118"/>
      <c r="AB118"/>
      <c r="AC118"/>
      <c r="AD118"/>
      <c r="AF118"/>
      <c r="AG118"/>
      <c r="AH118"/>
      <c r="BF118"/>
      <c r="BG118"/>
    </row>
    <row r="119" spans="1:59">
      <c r="A119"/>
      <c r="B119"/>
      <c r="C119"/>
      <c r="D119"/>
      <c r="E119"/>
      <c r="F119"/>
      <c r="G119"/>
      <c r="H119"/>
      <c r="I119"/>
      <c r="J119"/>
      <c r="K119"/>
      <c r="L119"/>
      <c r="M119"/>
      <c r="O119"/>
      <c r="P119"/>
      <c r="Q119"/>
      <c r="R119"/>
      <c r="S119"/>
      <c r="T119"/>
      <c r="U119"/>
      <c r="V119"/>
      <c r="W119"/>
      <c r="X119"/>
      <c r="AB119"/>
      <c r="AC119"/>
      <c r="AD119"/>
      <c r="AF119"/>
      <c r="AG119"/>
      <c r="AH119"/>
      <c r="BF119"/>
      <c r="BG119"/>
    </row>
    <row r="120" spans="1:59">
      <c r="A120"/>
      <c r="B120"/>
      <c r="C120"/>
      <c r="D120"/>
      <c r="E120"/>
      <c r="F120"/>
      <c r="G120"/>
      <c r="H120"/>
      <c r="I120"/>
      <c r="J120"/>
      <c r="K120"/>
      <c r="L120"/>
      <c r="M120"/>
      <c r="O120"/>
      <c r="P120"/>
      <c r="Q120"/>
      <c r="R120"/>
      <c r="S120"/>
      <c r="T120"/>
      <c r="U120"/>
      <c r="V120"/>
      <c r="W120"/>
      <c r="X120"/>
      <c r="AB120"/>
      <c r="AC120"/>
      <c r="AD120"/>
      <c r="AF120"/>
      <c r="AG120"/>
      <c r="AH120"/>
      <c r="BF120"/>
      <c r="BG120"/>
    </row>
    <row r="121" spans="1:59">
      <c r="A121"/>
      <c r="B121"/>
      <c r="C121"/>
      <c r="D121"/>
      <c r="E121"/>
      <c r="F121"/>
      <c r="G121"/>
      <c r="H121"/>
      <c r="I121"/>
      <c r="J121"/>
      <c r="K121"/>
      <c r="L121"/>
      <c r="M121"/>
      <c r="T121"/>
      <c r="X121"/>
      <c r="AD121"/>
      <c r="AH121"/>
    </row>
  </sheetData>
  <pageMargins left="0.31496062992125984" right="0.11811023622047245" top="0.15748031496062992" bottom="0.15748031496062992" header="0.11811023622047245" footer="0.11811023622047245"/>
  <pageSetup paperSize="9" scale="55" fitToHeight="0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D45E-5652-45F5-A83D-5FDF08694721}">
  <sheetPr>
    <pageSetUpPr fitToPage="1"/>
  </sheetPr>
  <dimension ref="A1:BL121"/>
  <sheetViews>
    <sheetView zoomScaleNormal="100" workbookViewId="0">
      <pane xSplit="1" ySplit="2" topLeftCell="B3" activePane="bottomRight" state="frozen"/>
      <selection pane="bottomRight" activeCell="C8" sqref="C8"/>
      <selection pane="bottomLeft" activeCell="A3" sqref="A3"/>
      <selection pane="topRight" activeCell="B1" sqref="B1"/>
    </sheetView>
  </sheetViews>
  <sheetFormatPr defaultRowHeight="12.75"/>
  <cols>
    <col min="1" max="1" width="34.42578125" style="2" customWidth="1"/>
    <col min="2" max="2" width="14" style="2" customWidth="1"/>
    <col min="3" max="3" width="25.140625" style="2" customWidth="1"/>
    <col min="4" max="4" width="8.85546875" style="2" hidden="1" customWidth="1"/>
    <col min="5" max="5" width="9.85546875" style="2" hidden="1" customWidth="1"/>
    <col min="6" max="6" width="10.140625" style="2" hidden="1" customWidth="1"/>
    <col min="7" max="7" width="2.7109375" style="2" hidden="1" customWidth="1"/>
    <col min="8" max="8" width="7.85546875" style="2" hidden="1" customWidth="1"/>
    <col min="9" max="9" width="9.42578125" style="2" hidden="1" customWidth="1"/>
    <col min="10" max="10" width="2.7109375" style="2" hidden="1" customWidth="1"/>
    <col min="11" max="11" width="6.42578125" style="2" hidden="1" customWidth="1"/>
    <col min="12" max="12" width="9.5703125" style="2" hidden="1" customWidth="1"/>
    <col min="13" max="13" width="10.140625" style="2" hidden="1" customWidth="1"/>
    <col min="14" max="14" width="3" hidden="1" customWidth="1"/>
    <col min="15" max="15" width="10.140625" style="2" bestFit="1" customWidth="1"/>
    <col min="16" max="16" width="9.42578125" style="2" bestFit="1" customWidth="1"/>
    <col min="17" max="17" width="3.42578125" style="2" customWidth="1"/>
    <col min="18" max="18" width="0" style="2" hidden="1" customWidth="1"/>
    <col min="19" max="19" width="9.5703125" style="2" hidden="1" customWidth="1"/>
    <col min="20" max="20" width="8.5703125" style="2" hidden="1" customWidth="1"/>
    <col min="21" max="21" width="2.7109375" style="2" hidden="1" customWidth="1"/>
    <col min="22" max="22" width="9.140625" style="2" customWidth="1"/>
    <col min="23" max="23" width="9.5703125" style="2" customWidth="1"/>
    <col min="24" max="24" width="8.5703125" style="2" customWidth="1"/>
    <col min="25" max="26" width="12.7109375" style="2" hidden="1" customWidth="1"/>
    <col min="27" max="27" width="4.140625" style="2" hidden="1" customWidth="1"/>
    <col min="28" max="28" width="9.28515625" style="2" hidden="1" customWidth="1"/>
    <col min="29" max="29" width="10.7109375" style="2" hidden="1" customWidth="1"/>
    <col min="30" max="30" width="8.5703125" style="2" hidden="1" customWidth="1"/>
    <col min="31" max="31" width="3.7109375" style="2" hidden="1" customWidth="1"/>
    <col min="32" max="32" width="9.28515625" style="2" hidden="1" customWidth="1"/>
    <col min="33" max="33" width="10.7109375" style="2" hidden="1" customWidth="1"/>
    <col min="34" max="34" width="8.5703125" style="2" hidden="1" customWidth="1"/>
    <col min="35" max="36" width="12.7109375" style="2" hidden="1" customWidth="1"/>
    <col min="37" max="37" width="3" style="2" hidden="1" customWidth="1"/>
    <col min="38" max="40" width="11" style="2" hidden="1" customWidth="1"/>
    <col min="41" max="41" width="12.140625" style="2" hidden="1" customWidth="1"/>
    <col min="42" max="42" width="11" style="2" hidden="1" customWidth="1"/>
    <col min="43" max="43" width="4.42578125" style="2" customWidth="1"/>
    <col min="44" max="46" width="11" style="2" customWidth="1"/>
    <col min="47" max="47" width="12.140625" style="2" customWidth="1"/>
    <col min="48" max="48" width="11" style="2" customWidth="1"/>
    <col min="49" max="49" width="5.140625" style="2" customWidth="1"/>
    <col min="50" max="52" width="11" style="2" customWidth="1"/>
    <col min="53" max="53" width="12.140625" style="2" customWidth="1"/>
    <col min="54" max="54" width="11" style="2" customWidth="1"/>
    <col min="55" max="55" width="9.7109375" style="2" bestFit="1" customWidth="1"/>
    <col min="56" max="56" width="4.42578125" style="2" customWidth="1"/>
    <col min="57" max="58" width="11.7109375" style="2" customWidth="1"/>
    <col min="59" max="59" width="3.85546875" style="2" customWidth="1"/>
    <col min="60" max="60" width="12.28515625" style="2" customWidth="1"/>
    <col min="61" max="61" width="11.140625" style="2" bestFit="1" customWidth="1"/>
    <col min="62" max="16384" width="9.140625" style="2"/>
  </cols>
  <sheetData>
    <row r="1" spans="1:63" ht="13.5" thickBot="1">
      <c r="A1" s="20" t="s">
        <v>0</v>
      </c>
      <c r="B1" s="21">
        <v>44585</v>
      </c>
      <c r="BE1"/>
      <c r="BF1"/>
      <c r="BG1"/>
      <c r="BH1"/>
      <c r="BI1"/>
      <c r="BJ1"/>
      <c r="BK1"/>
    </row>
    <row r="2" spans="1:63" customFormat="1" ht="54.75" customHeight="1" thickBo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/>
      <c r="H2" s="5" t="s">
        <v>7</v>
      </c>
      <c r="I2" s="5" t="s">
        <v>8</v>
      </c>
      <c r="J2" s="8"/>
      <c r="K2" s="5" t="s">
        <v>9</v>
      </c>
      <c r="L2" s="5" t="s">
        <v>10</v>
      </c>
      <c r="M2" s="7" t="s">
        <v>6</v>
      </c>
      <c r="O2" s="3" t="s">
        <v>11</v>
      </c>
      <c r="P2" s="6" t="s">
        <v>12</v>
      </c>
      <c r="R2" s="5" t="s">
        <v>13</v>
      </c>
      <c r="S2" s="5" t="s">
        <v>14</v>
      </c>
      <c r="T2" s="7" t="s">
        <v>6</v>
      </c>
      <c r="U2" s="2"/>
      <c r="V2" s="3" t="s">
        <v>15</v>
      </c>
      <c r="W2" s="5" t="s">
        <v>16</v>
      </c>
      <c r="X2" s="7" t="s">
        <v>6</v>
      </c>
      <c r="Y2" s="5" t="s">
        <v>17</v>
      </c>
      <c r="Z2" s="5" t="s">
        <v>18</v>
      </c>
      <c r="AB2" s="3" t="s">
        <v>19</v>
      </c>
      <c r="AC2" s="5" t="s">
        <v>20</v>
      </c>
      <c r="AD2" s="7" t="s">
        <v>6</v>
      </c>
      <c r="AE2" s="16"/>
      <c r="AF2" s="3" t="s">
        <v>21</v>
      </c>
      <c r="AG2" s="5" t="s">
        <v>22</v>
      </c>
      <c r="AH2" s="7" t="s">
        <v>6</v>
      </c>
      <c r="AI2" s="5" t="s">
        <v>17</v>
      </c>
      <c r="AJ2" s="6" t="s">
        <v>23</v>
      </c>
      <c r="AK2" s="16"/>
      <c r="AL2" s="3" t="s">
        <v>24</v>
      </c>
      <c r="AM2" s="5" t="s">
        <v>25</v>
      </c>
      <c r="AN2" s="7" t="s">
        <v>6</v>
      </c>
      <c r="AO2" s="5" t="s">
        <v>17</v>
      </c>
      <c r="AP2" s="6" t="s">
        <v>26</v>
      </c>
      <c r="AQ2" s="16"/>
      <c r="AR2" s="3" t="s">
        <v>161</v>
      </c>
      <c r="AS2" s="5" t="s">
        <v>162</v>
      </c>
      <c r="AT2" s="7" t="s">
        <v>6</v>
      </c>
      <c r="AU2" s="5" t="s">
        <v>17</v>
      </c>
      <c r="AV2" s="6" t="s">
        <v>163</v>
      </c>
      <c r="AW2" s="16"/>
      <c r="AX2" s="33" t="s">
        <v>27</v>
      </c>
      <c r="AY2" s="34" t="s">
        <v>28</v>
      </c>
      <c r="AZ2" s="7" t="s">
        <v>6</v>
      </c>
      <c r="BA2" s="5" t="s">
        <v>17</v>
      </c>
      <c r="BB2" s="6" t="s">
        <v>29</v>
      </c>
      <c r="BC2" s="6" t="s">
        <v>30</v>
      </c>
      <c r="BD2" s="16"/>
      <c r="BE2" s="2"/>
      <c r="BF2" s="2"/>
      <c r="BG2" s="2"/>
      <c r="BH2" s="2"/>
      <c r="BI2" s="2"/>
    </row>
    <row r="3" spans="1:63">
      <c r="D3" s="9"/>
      <c r="E3" s="9" t="s">
        <v>33</v>
      </c>
      <c r="F3" s="9" t="s">
        <v>34</v>
      </c>
      <c r="I3" s="9" t="s">
        <v>33</v>
      </c>
      <c r="L3" s="9" t="s">
        <v>33</v>
      </c>
      <c r="P3" s="9" t="s">
        <v>33</v>
      </c>
      <c r="S3" s="9" t="s">
        <v>33</v>
      </c>
      <c r="T3" s="9" t="s">
        <v>34</v>
      </c>
      <c r="W3" s="9" t="s">
        <v>33</v>
      </c>
      <c r="Y3" s="9"/>
      <c r="Z3" s="9"/>
      <c r="AC3" s="9" t="s">
        <v>33</v>
      </c>
      <c r="AD3" s="9" t="s">
        <v>34</v>
      </c>
      <c r="AE3" s="9"/>
      <c r="AG3" s="9" t="s">
        <v>33</v>
      </c>
      <c r="AH3" s="9" t="s">
        <v>34</v>
      </c>
      <c r="AI3" s="9"/>
      <c r="AJ3" s="9" t="s">
        <v>33</v>
      </c>
      <c r="AM3" s="9" t="s">
        <v>33</v>
      </c>
      <c r="AN3" s="9" t="s">
        <v>34</v>
      </c>
      <c r="AO3" s="9"/>
      <c r="AP3" s="9" t="s">
        <v>33</v>
      </c>
      <c r="AS3" s="9" t="s">
        <v>33</v>
      </c>
      <c r="AT3" s="9" t="s">
        <v>34</v>
      </c>
      <c r="AU3" s="9"/>
      <c r="AV3" s="9" t="s">
        <v>33</v>
      </c>
      <c r="AW3" s="9"/>
      <c r="AY3" s="9" t="s">
        <v>33</v>
      </c>
      <c r="AZ3" s="9" t="s">
        <v>34</v>
      </c>
      <c r="BA3" s="9"/>
      <c r="BB3" s="9" t="s">
        <v>33</v>
      </c>
      <c r="BC3" s="9"/>
      <c r="BJ3"/>
      <c r="BK3"/>
    </row>
    <row r="4" spans="1:63">
      <c r="A4" s="10" t="s">
        <v>35</v>
      </c>
      <c r="B4" s="10" t="s">
        <v>36</v>
      </c>
      <c r="C4" s="10" t="s">
        <v>37</v>
      </c>
      <c r="D4" s="11"/>
      <c r="E4" s="11"/>
      <c r="F4" s="11">
        <f t="shared" ref="F4:F14" si="0">IF(D4=0,0,+E4/D4)</f>
        <v>0</v>
      </c>
      <c r="G4" s="12"/>
      <c r="H4" s="11">
        <v>2</v>
      </c>
      <c r="I4" s="11">
        <v>89204.66</v>
      </c>
      <c r="J4" s="12"/>
      <c r="K4" s="11">
        <v>1</v>
      </c>
      <c r="L4" s="11">
        <v>69731</v>
      </c>
      <c r="M4" s="11">
        <f t="shared" ref="M4:M14" si="1">IF(K4=0,0,+L4/K4)</f>
        <v>69731</v>
      </c>
      <c r="O4" s="11">
        <v>1</v>
      </c>
      <c r="P4" s="11">
        <v>69731</v>
      </c>
      <c r="R4" s="11">
        <v>1</v>
      </c>
      <c r="S4" s="11">
        <v>49000</v>
      </c>
      <c r="T4" s="11">
        <f t="shared" ref="T4:T18" si="2">IF(R4=0,0,+S4/R4)</f>
        <v>49000</v>
      </c>
      <c r="V4" s="11">
        <v>1</v>
      </c>
      <c r="W4" s="11">
        <v>49000</v>
      </c>
      <c r="X4" s="11">
        <f>IF(V4=0,0,+W4/V4)</f>
        <v>49000</v>
      </c>
      <c r="Y4" s="11"/>
      <c r="Z4" s="11">
        <f t="shared" ref="Z4:Z18" si="3">+W4-P4</f>
        <v>-20731</v>
      </c>
      <c r="AB4" s="11">
        <v>1</v>
      </c>
      <c r="AC4" s="11">
        <v>49000</v>
      </c>
      <c r="AD4" s="11">
        <f>IF(AB4=0,0,+AC4/AB4)</f>
        <v>49000</v>
      </c>
      <c r="AE4" s="12"/>
      <c r="AF4" s="11">
        <v>1</v>
      </c>
      <c r="AG4" s="11">
        <v>49000</v>
      </c>
      <c r="AH4" s="11">
        <f>IF(AF4=0,0,+AG4/AF4)</f>
        <v>49000</v>
      </c>
      <c r="AI4" s="11"/>
      <c r="AJ4" s="11">
        <f>+AG4-$P4</f>
        <v>-20731</v>
      </c>
      <c r="AL4" s="11">
        <v>1</v>
      </c>
      <c r="AM4" s="11">
        <v>49000</v>
      </c>
      <c r="AN4" s="11">
        <f>IF(AL4=0,0,+AM4/AL4)</f>
        <v>49000</v>
      </c>
      <c r="AO4" s="11"/>
      <c r="AP4" s="11">
        <f t="shared" ref="AP4:AP15" si="4">+AM4-$P4</f>
        <v>-20731</v>
      </c>
      <c r="AR4" s="11">
        <v>1</v>
      </c>
      <c r="AS4" s="11">
        <v>49000</v>
      </c>
      <c r="AT4" s="11">
        <f>IF(AR4=0,0,+AS4/AR4)</f>
        <v>49000</v>
      </c>
      <c r="AU4" s="11"/>
      <c r="AV4" s="11">
        <f>+AS4-$P4</f>
        <v>-20731</v>
      </c>
      <c r="AW4" s="12"/>
      <c r="AX4" s="11">
        <v>1</v>
      </c>
      <c r="AY4" s="11">
        <v>49000</v>
      </c>
      <c r="AZ4" s="11">
        <f>IF(AX4=0,0,+AY4/AX4)</f>
        <v>49000</v>
      </c>
      <c r="BA4" s="11"/>
      <c r="BB4" s="11">
        <f>+AY4-$W4</f>
        <v>0</v>
      </c>
      <c r="BC4" s="11">
        <f t="shared" ref="BC4:BC18" si="5">+AY4-$P4</f>
        <v>-20731</v>
      </c>
      <c r="BJ4"/>
      <c r="BK4"/>
    </row>
    <row r="5" spans="1:63">
      <c r="A5" s="10" t="s">
        <v>38</v>
      </c>
      <c r="B5" s="10" t="s">
        <v>36</v>
      </c>
      <c r="C5" s="10"/>
      <c r="D5" s="11"/>
      <c r="E5" s="11"/>
      <c r="F5" s="11"/>
      <c r="G5" s="12"/>
      <c r="H5" s="11"/>
      <c r="I5" s="11"/>
      <c r="J5" s="12"/>
      <c r="K5" s="11"/>
      <c r="L5" s="11"/>
      <c r="M5" s="11"/>
      <c r="O5" s="11"/>
      <c r="P5" s="11"/>
      <c r="R5" s="11"/>
      <c r="S5" s="11"/>
      <c r="T5" s="11"/>
      <c r="V5" s="11"/>
      <c r="W5" s="11"/>
      <c r="X5" s="11"/>
      <c r="Y5" s="11"/>
      <c r="Z5" s="11"/>
      <c r="AB5" s="11"/>
      <c r="AC5" s="11"/>
      <c r="AD5" s="11"/>
      <c r="AE5" s="12"/>
      <c r="AF5" s="11"/>
      <c r="AG5" s="11"/>
      <c r="AH5" s="11"/>
      <c r="AI5" s="11"/>
      <c r="AJ5" s="11"/>
      <c r="AL5" s="11"/>
      <c r="AM5" s="11"/>
      <c r="AN5" s="11"/>
      <c r="AO5" s="11"/>
      <c r="AP5" s="11">
        <f t="shared" si="4"/>
        <v>0</v>
      </c>
      <c r="AR5" s="11"/>
      <c r="AS5" s="11"/>
      <c r="AT5" s="11"/>
      <c r="AU5" s="11"/>
      <c r="AV5" s="11">
        <f t="shared" ref="AV5:AV9" si="6">+AS5-$P5</f>
        <v>0</v>
      </c>
      <c r="AW5" s="12"/>
      <c r="AX5" s="11">
        <v>1</v>
      </c>
      <c r="AY5" s="11">
        <v>3505</v>
      </c>
      <c r="AZ5" s="11"/>
      <c r="BA5" s="11"/>
      <c r="BB5" s="11"/>
      <c r="BC5" s="11">
        <f t="shared" si="5"/>
        <v>3505</v>
      </c>
      <c r="BJ5"/>
      <c r="BK5"/>
    </row>
    <row r="6" spans="1:63">
      <c r="A6" s="10" t="s">
        <v>39</v>
      </c>
      <c r="B6" s="10" t="s">
        <v>40</v>
      </c>
      <c r="C6" s="10" t="s">
        <v>37</v>
      </c>
      <c r="D6" s="11"/>
      <c r="E6" s="11"/>
      <c r="F6" s="11"/>
      <c r="G6" s="12"/>
      <c r="H6" s="11"/>
      <c r="I6" s="11"/>
      <c r="J6" s="12"/>
      <c r="K6" s="11"/>
      <c r="L6" s="11"/>
      <c r="M6" s="11"/>
      <c r="O6" s="11"/>
      <c r="P6" s="11"/>
      <c r="R6" s="11"/>
      <c r="S6" s="11"/>
      <c r="T6" s="11"/>
      <c r="V6" s="11"/>
      <c r="W6" s="11"/>
      <c r="X6" s="11"/>
      <c r="Y6" s="11"/>
      <c r="Z6" s="11"/>
      <c r="AB6" s="11"/>
      <c r="AC6" s="11"/>
      <c r="AD6" s="11"/>
      <c r="AE6" s="12"/>
      <c r="AF6" s="11"/>
      <c r="AG6" s="11"/>
      <c r="AH6" s="11"/>
      <c r="AI6" s="11"/>
      <c r="AJ6" s="11"/>
      <c r="AL6" s="11"/>
      <c r="AM6" s="11"/>
      <c r="AN6" s="11"/>
      <c r="AO6" s="11"/>
      <c r="AP6" s="11">
        <f t="shared" si="4"/>
        <v>0</v>
      </c>
      <c r="AR6" s="11"/>
      <c r="AS6" s="11"/>
      <c r="AT6" s="11"/>
      <c r="AU6" s="11"/>
      <c r="AV6" s="11">
        <f t="shared" si="6"/>
        <v>0</v>
      </c>
      <c r="AW6" s="12"/>
      <c r="AX6" s="11">
        <v>1</v>
      </c>
      <c r="AY6" s="11">
        <v>11466</v>
      </c>
      <c r="AZ6" s="11"/>
      <c r="BA6" s="11"/>
      <c r="BB6" s="11"/>
      <c r="BC6" s="11">
        <f t="shared" si="5"/>
        <v>11466</v>
      </c>
      <c r="BJ6"/>
      <c r="BK6"/>
    </row>
    <row r="7" spans="1:63">
      <c r="A7" s="10" t="s">
        <v>41</v>
      </c>
      <c r="B7" s="10" t="s">
        <v>42</v>
      </c>
      <c r="C7" s="10" t="s">
        <v>43</v>
      </c>
      <c r="D7" s="11"/>
      <c r="E7" s="11"/>
      <c r="F7" s="11">
        <f t="shared" si="0"/>
        <v>0</v>
      </c>
      <c r="G7" s="12"/>
      <c r="H7" s="11">
        <v>0</v>
      </c>
      <c r="I7" s="11">
        <v>15795</v>
      </c>
      <c r="J7" s="12"/>
      <c r="K7" s="11">
        <v>2</v>
      </c>
      <c r="L7" s="11">
        <v>124169</v>
      </c>
      <c r="M7" s="11">
        <f t="shared" si="1"/>
        <v>62084.5</v>
      </c>
      <c r="O7" s="11">
        <v>2</v>
      </c>
      <c r="P7" s="11">
        <v>124169</v>
      </c>
      <c r="R7" s="11">
        <v>4</v>
      </c>
      <c r="S7" s="11">
        <v>601779</v>
      </c>
      <c r="T7" s="11">
        <f t="shared" si="2"/>
        <v>150444.75</v>
      </c>
      <c r="V7" s="11">
        <v>4</v>
      </c>
      <c r="W7" s="11">
        <v>601779</v>
      </c>
      <c r="X7" s="11">
        <f>IF(V7=0,0,+W7/V7)</f>
        <v>150444.75</v>
      </c>
      <c r="Y7" s="11"/>
      <c r="Z7" s="11">
        <f t="shared" si="3"/>
        <v>477610</v>
      </c>
      <c r="AB7" s="11">
        <v>4</v>
      </c>
      <c r="AC7" s="11">
        <v>601779</v>
      </c>
      <c r="AD7" s="11">
        <f>IF(AB7=0,0,+AC7/AB7)</f>
        <v>150444.75</v>
      </c>
      <c r="AE7" s="12"/>
      <c r="AF7" s="11">
        <v>4</v>
      </c>
      <c r="AG7" s="11">
        <v>683592</v>
      </c>
      <c r="AH7" s="11">
        <f>IF(AF7=0,0,+AG7/AF7)</f>
        <v>170898</v>
      </c>
      <c r="AI7" s="11"/>
      <c r="AJ7" s="11">
        <f t="shared" ref="AJ7:AJ18" si="7">+AG7-$P7</f>
        <v>559423</v>
      </c>
      <c r="AL7" s="11">
        <v>4</v>
      </c>
      <c r="AM7" s="11">
        <v>683592</v>
      </c>
      <c r="AN7" s="11">
        <f>IF(AL7=0,0,+AM7/AL7)</f>
        <v>170898</v>
      </c>
      <c r="AO7" s="11"/>
      <c r="AP7" s="11">
        <f t="shared" si="4"/>
        <v>559423</v>
      </c>
      <c r="AR7" s="11">
        <v>4</v>
      </c>
      <c r="AS7" s="11">
        <v>683592</v>
      </c>
      <c r="AT7" s="11">
        <f>IF(AR7=0,0,+AS7/AR7)</f>
        <v>170898</v>
      </c>
      <c r="AU7" s="11"/>
      <c r="AV7" s="11">
        <f t="shared" si="6"/>
        <v>559423</v>
      </c>
      <c r="AW7" s="12"/>
      <c r="AX7" s="11">
        <v>4</v>
      </c>
      <c r="AY7" s="11">
        <v>683592</v>
      </c>
      <c r="AZ7" s="11">
        <f>IF(AX7=0,0,+AY7/AX7)</f>
        <v>170898</v>
      </c>
      <c r="BA7" s="11"/>
      <c r="BB7" s="11">
        <f t="shared" ref="BB7:BB18" si="8">+AY7-$W7</f>
        <v>81813</v>
      </c>
      <c r="BC7" s="31">
        <f t="shared" si="5"/>
        <v>559423</v>
      </c>
      <c r="BJ7"/>
      <c r="BK7"/>
    </row>
    <row r="8" spans="1:63">
      <c r="A8" s="10" t="s">
        <v>44</v>
      </c>
      <c r="B8" s="10" t="s">
        <v>36</v>
      </c>
      <c r="C8" s="10" t="s">
        <v>43</v>
      </c>
      <c r="D8" s="11"/>
      <c r="E8" s="11"/>
      <c r="F8" s="11">
        <f t="shared" si="0"/>
        <v>0</v>
      </c>
      <c r="G8" s="12"/>
      <c r="H8" s="11"/>
      <c r="I8" s="11"/>
      <c r="J8" s="12"/>
      <c r="K8" s="11"/>
      <c r="L8" s="11"/>
      <c r="M8" s="11">
        <f t="shared" si="1"/>
        <v>0</v>
      </c>
      <c r="O8" s="11"/>
      <c r="P8" s="11"/>
      <c r="R8" s="11">
        <v>1</v>
      </c>
      <c r="S8" s="11">
        <v>4760</v>
      </c>
      <c r="T8" s="11">
        <f t="shared" si="2"/>
        <v>4760</v>
      </c>
      <c r="V8" s="11">
        <v>1</v>
      </c>
      <c r="W8" s="11">
        <v>4760</v>
      </c>
      <c r="X8" s="11">
        <f t="shared" ref="X8:X19" si="9">IF(V8=0,0,+W8/V8)</f>
        <v>4760</v>
      </c>
      <c r="Y8" s="11"/>
      <c r="Z8" s="11">
        <f t="shared" si="3"/>
        <v>4760</v>
      </c>
      <c r="AB8" s="11">
        <v>1</v>
      </c>
      <c r="AC8" s="11">
        <v>4760</v>
      </c>
      <c r="AD8" s="11">
        <f t="shared" ref="AD8:AD19" si="10">IF(AB8=0,0,+AC8/AB8)</f>
        <v>4760</v>
      </c>
      <c r="AE8" s="12"/>
      <c r="AF8" s="11">
        <v>1</v>
      </c>
      <c r="AG8" s="11">
        <v>8250</v>
      </c>
      <c r="AH8" s="11">
        <f t="shared" ref="AH8:AH19" si="11">IF(AF8=0,0,+AG8/AF8)</f>
        <v>8250</v>
      </c>
      <c r="AI8" s="11"/>
      <c r="AJ8" s="11">
        <f t="shared" si="7"/>
        <v>8250</v>
      </c>
      <c r="AL8" s="11">
        <v>1</v>
      </c>
      <c r="AM8" s="11">
        <v>8250</v>
      </c>
      <c r="AN8" s="11">
        <f t="shared" ref="AN8:AN15" si="12">IF(AL8=0,0,+AM8/AL8)</f>
        <v>8250</v>
      </c>
      <c r="AO8" s="11"/>
      <c r="AP8" s="11">
        <f t="shared" si="4"/>
        <v>8250</v>
      </c>
      <c r="AR8" s="11">
        <v>1</v>
      </c>
      <c r="AS8" s="11">
        <v>8250</v>
      </c>
      <c r="AT8" s="11">
        <f t="shared" ref="AT8:AT15" si="13">IF(AR8=0,0,+AS8/AR8)</f>
        <v>8250</v>
      </c>
      <c r="AU8" s="11"/>
      <c r="AV8" s="11">
        <f t="shared" si="6"/>
        <v>8250</v>
      </c>
      <c r="AW8" s="12"/>
      <c r="AX8" s="11">
        <v>1</v>
      </c>
      <c r="AY8" s="11">
        <v>6808</v>
      </c>
      <c r="AZ8" s="11">
        <f t="shared" ref="AZ8:AZ15" si="14">IF(AX8=0,0,+AY8/AX8)</f>
        <v>6808</v>
      </c>
      <c r="BA8" s="11"/>
      <c r="BB8" s="11">
        <f t="shared" si="8"/>
        <v>2048</v>
      </c>
      <c r="BC8" s="11">
        <f t="shared" si="5"/>
        <v>6808</v>
      </c>
      <c r="BJ8"/>
      <c r="BK8"/>
    </row>
    <row r="9" spans="1:63">
      <c r="A9" s="10" t="s">
        <v>45</v>
      </c>
      <c r="B9" s="10" t="s">
        <v>46</v>
      </c>
      <c r="C9" s="10" t="s">
        <v>47</v>
      </c>
      <c r="D9" s="11"/>
      <c r="E9" s="11"/>
      <c r="F9" s="11">
        <f t="shared" si="0"/>
        <v>0</v>
      </c>
      <c r="G9" s="12"/>
      <c r="H9" s="11">
        <v>18</v>
      </c>
      <c r="I9" s="11">
        <v>233952.08</v>
      </c>
      <c r="J9" s="12"/>
      <c r="K9" s="11">
        <v>28</v>
      </c>
      <c r="L9" s="11">
        <v>470072.98</v>
      </c>
      <c r="M9" s="11">
        <f t="shared" si="1"/>
        <v>16788.320714285714</v>
      </c>
      <c r="O9" s="11">
        <v>28</v>
      </c>
      <c r="P9" s="11">
        <v>470072.98</v>
      </c>
      <c r="R9" s="11">
        <v>45</v>
      </c>
      <c r="S9" s="11">
        <v>823344</v>
      </c>
      <c r="T9" s="11">
        <f t="shared" si="2"/>
        <v>18296.533333333333</v>
      </c>
      <c r="V9" s="11">
        <v>45</v>
      </c>
      <c r="W9" s="11">
        <v>823344</v>
      </c>
      <c r="X9" s="11">
        <f t="shared" si="9"/>
        <v>18296.533333333333</v>
      </c>
      <c r="Y9" s="11"/>
      <c r="Z9" s="11">
        <f t="shared" si="3"/>
        <v>353271.02</v>
      </c>
      <c r="AB9" s="11">
        <v>45</v>
      </c>
      <c r="AC9" s="11">
        <v>823344</v>
      </c>
      <c r="AD9" s="11">
        <f t="shared" si="10"/>
        <v>18296.533333333333</v>
      </c>
      <c r="AE9" s="12"/>
      <c r="AF9" s="11">
        <v>46</v>
      </c>
      <c r="AG9" s="11">
        <v>1001033</v>
      </c>
      <c r="AH9" s="11">
        <f t="shared" si="11"/>
        <v>21761.58695652174</v>
      </c>
      <c r="AI9" s="11"/>
      <c r="AJ9" s="11">
        <f t="shared" si="7"/>
        <v>530960.02</v>
      </c>
      <c r="AL9" s="11">
        <v>1</v>
      </c>
      <c r="AM9" s="11">
        <v>427712</v>
      </c>
      <c r="AN9" s="11">
        <f t="shared" si="12"/>
        <v>427712</v>
      </c>
      <c r="AO9" s="11"/>
      <c r="AP9" s="11">
        <f t="shared" si="4"/>
        <v>-42360.979999999981</v>
      </c>
      <c r="AR9" s="11">
        <v>8</v>
      </c>
      <c r="AS9" s="11">
        <v>489247</v>
      </c>
      <c r="AT9" s="11">
        <f t="shared" si="13"/>
        <v>61155.875</v>
      </c>
      <c r="AU9" s="11"/>
      <c r="AV9" s="11">
        <f t="shared" si="6"/>
        <v>19174.020000000019</v>
      </c>
      <c r="AW9" s="12"/>
      <c r="AX9" s="31">
        <v>45</v>
      </c>
      <c r="AY9" s="11">
        <v>949707</v>
      </c>
      <c r="AZ9" s="11">
        <f t="shared" si="14"/>
        <v>21104.6</v>
      </c>
      <c r="BA9" s="11"/>
      <c r="BB9" s="11">
        <f t="shared" si="8"/>
        <v>126363</v>
      </c>
      <c r="BC9" s="31">
        <f t="shared" si="5"/>
        <v>479634.02</v>
      </c>
      <c r="BJ9"/>
      <c r="BK9"/>
    </row>
    <row r="10" spans="1:63">
      <c r="A10" s="10" t="s">
        <v>48</v>
      </c>
      <c r="B10" s="10" t="s">
        <v>49</v>
      </c>
      <c r="C10" s="10" t="s">
        <v>37</v>
      </c>
      <c r="D10" s="11"/>
      <c r="E10" s="11"/>
      <c r="F10" s="11">
        <f t="shared" si="0"/>
        <v>0</v>
      </c>
      <c r="G10" s="12"/>
      <c r="H10" s="11">
        <v>0</v>
      </c>
      <c r="I10" s="11">
        <v>19776.34</v>
      </c>
      <c r="J10" s="12"/>
      <c r="K10" s="11">
        <v>1</v>
      </c>
      <c r="L10" s="11">
        <v>25811</v>
      </c>
      <c r="M10" s="11">
        <f t="shared" si="1"/>
        <v>25811</v>
      </c>
      <c r="O10" s="11">
        <v>1</v>
      </c>
      <c r="P10" s="11">
        <v>25811</v>
      </c>
      <c r="R10" s="11">
        <v>1</v>
      </c>
      <c r="S10" s="11">
        <v>44739</v>
      </c>
      <c r="T10" s="11">
        <f t="shared" si="2"/>
        <v>44739</v>
      </c>
      <c r="V10" s="11">
        <v>1</v>
      </c>
      <c r="W10" s="11">
        <v>44739</v>
      </c>
      <c r="X10" s="11">
        <f t="shared" si="9"/>
        <v>44739</v>
      </c>
      <c r="Y10" s="11"/>
      <c r="Z10" s="11">
        <f t="shared" si="3"/>
        <v>18928</v>
      </c>
      <c r="AB10" s="11">
        <v>1</v>
      </c>
      <c r="AC10" s="11">
        <v>44739</v>
      </c>
      <c r="AD10" s="11">
        <f t="shared" si="10"/>
        <v>44739</v>
      </c>
      <c r="AE10" s="12"/>
      <c r="AF10" s="11">
        <v>1</v>
      </c>
      <c r="AG10" s="11">
        <v>44739</v>
      </c>
      <c r="AH10" s="11">
        <f t="shared" si="11"/>
        <v>44739</v>
      </c>
      <c r="AI10" s="11"/>
      <c r="AJ10" s="11">
        <f t="shared" si="7"/>
        <v>18928</v>
      </c>
      <c r="AL10" s="11">
        <v>1</v>
      </c>
      <c r="AM10" s="11">
        <v>44739</v>
      </c>
      <c r="AN10" s="11">
        <f t="shared" si="12"/>
        <v>44739</v>
      </c>
      <c r="AO10" s="11"/>
      <c r="AP10" s="11">
        <f t="shared" si="4"/>
        <v>18928</v>
      </c>
      <c r="AR10" s="11">
        <v>1</v>
      </c>
      <c r="AS10" s="11">
        <v>44739</v>
      </c>
      <c r="AT10" s="11">
        <f t="shared" si="13"/>
        <v>44739</v>
      </c>
      <c r="AU10" s="11"/>
      <c r="AV10" s="11">
        <f t="shared" ref="AV10:AV15" si="15">+AS10-$P10</f>
        <v>18928</v>
      </c>
      <c r="AW10" s="12"/>
      <c r="AX10" s="11">
        <v>1</v>
      </c>
      <c r="AY10" s="11">
        <v>44739</v>
      </c>
      <c r="AZ10" s="11">
        <f t="shared" si="14"/>
        <v>44739</v>
      </c>
      <c r="BA10" s="11"/>
      <c r="BB10" s="11">
        <f t="shared" si="8"/>
        <v>0</v>
      </c>
      <c r="BC10" s="11">
        <f t="shared" si="5"/>
        <v>18928</v>
      </c>
      <c r="BJ10"/>
      <c r="BK10"/>
    </row>
    <row r="11" spans="1:63">
      <c r="A11" s="10" t="s">
        <v>50</v>
      </c>
      <c r="B11" s="10" t="s">
        <v>51</v>
      </c>
      <c r="C11" s="10"/>
      <c r="D11" s="11"/>
      <c r="E11" s="11"/>
      <c r="F11" s="11">
        <f t="shared" si="0"/>
        <v>0</v>
      </c>
      <c r="G11" s="12"/>
      <c r="H11" s="11"/>
      <c r="I11" s="11"/>
      <c r="J11" s="12"/>
      <c r="K11" s="11">
        <v>1</v>
      </c>
      <c r="L11" s="11">
        <v>10688</v>
      </c>
      <c r="M11" s="11">
        <f t="shared" si="1"/>
        <v>10688</v>
      </c>
      <c r="O11" s="11">
        <v>1</v>
      </c>
      <c r="P11" s="11">
        <v>10688</v>
      </c>
      <c r="R11" s="11">
        <v>1</v>
      </c>
      <c r="S11" s="11">
        <v>18525</v>
      </c>
      <c r="T11" s="11">
        <f t="shared" si="2"/>
        <v>18525</v>
      </c>
      <c r="V11" s="11">
        <v>1</v>
      </c>
      <c r="W11" s="11">
        <v>18525</v>
      </c>
      <c r="X11" s="11">
        <f t="shared" si="9"/>
        <v>18525</v>
      </c>
      <c r="Y11" s="11"/>
      <c r="Z11" s="11">
        <f t="shared" si="3"/>
        <v>7837</v>
      </c>
      <c r="AB11" s="11">
        <v>1</v>
      </c>
      <c r="AC11" s="11">
        <v>18525</v>
      </c>
      <c r="AD11" s="11">
        <f t="shared" si="10"/>
        <v>18525</v>
      </c>
      <c r="AE11" s="12"/>
      <c r="AF11" s="11">
        <v>1</v>
      </c>
      <c r="AG11" s="11">
        <v>18525</v>
      </c>
      <c r="AH11" s="11">
        <f t="shared" si="11"/>
        <v>18525</v>
      </c>
      <c r="AI11" s="11"/>
      <c r="AJ11" s="11">
        <f t="shared" si="7"/>
        <v>7837</v>
      </c>
      <c r="AL11" s="11">
        <v>1</v>
      </c>
      <c r="AM11" s="11">
        <v>18525</v>
      </c>
      <c r="AN11" s="11">
        <f t="shared" si="12"/>
        <v>18525</v>
      </c>
      <c r="AO11" s="11"/>
      <c r="AP11" s="11">
        <f t="shared" si="4"/>
        <v>7837</v>
      </c>
      <c r="AR11" s="11">
        <v>1</v>
      </c>
      <c r="AS11" s="11">
        <v>18525</v>
      </c>
      <c r="AT11" s="11">
        <f t="shared" si="13"/>
        <v>18525</v>
      </c>
      <c r="AU11" s="11"/>
      <c r="AV11" s="11">
        <f t="shared" si="15"/>
        <v>7837</v>
      </c>
      <c r="AW11" s="12"/>
      <c r="AX11" s="11">
        <v>1</v>
      </c>
      <c r="AY11" s="11">
        <v>18525</v>
      </c>
      <c r="AZ11" s="11">
        <f t="shared" si="14"/>
        <v>18525</v>
      </c>
      <c r="BA11" s="11"/>
      <c r="BB11" s="11">
        <f t="shared" si="8"/>
        <v>0</v>
      </c>
      <c r="BC11" s="11">
        <f t="shared" si="5"/>
        <v>7837</v>
      </c>
      <c r="BJ11"/>
      <c r="BK11"/>
    </row>
    <row r="12" spans="1:63">
      <c r="A12" s="10" t="s">
        <v>52</v>
      </c>
      <c r="B12" s="10" t="s">
        <v>36</v>
      </c>
      <c r="C12" s="10" t="s">
        <v>43</v>
      </c>
      <c r="D12" s="11"/>
      <c r="E12" s="11"/>
      <c r="F12" s="11">
        <f t="shared" si="0"/>
        <v>0</v>
      </c>
      <c r="G12" s="12"/>
      <c r="H12" s="11">
        <v>22</v>
      </c>
      <c r="I12" s="11">
        <v>920079.22999999986</v>
      </c>
      <c r="J12" s="12"/>
      <c r="K12" s="11">
        <v>17</v>
      </c>
      <c r="L12" s="11">
        <v>437742</v>
      </c>
      <c r="M12" s="11">
        <f t="shared" si="1"/>
        <v>25749.529411764706</v>
      </c>
      <c r="O12" s="11">
        <v>17</v>
      </c>
      <c r="P12" s="11">
        <v>437742</v>
      </c>
      <c r="R12" s="11">
        <v>16</v>
      </c>
      <c r="S12" s="11">
        <v>376241</v>
      </c>
      <c r="T12" s="11">
        <f t="shared" si="2"/>
        <v>23515.0625</v>
      </c>
      <c r="V12" s="11">
        <v>16</v>
      </c>
      <c r="W12" s="11">
        <v>376241</v>
      </c>
      <c r="X12" s="11">
        <f t="shared" si="9"/>
        <v>23515.0625</v>
      </c>
      <c r="Y12" s="11"/>
      <c r="Z12" s="11">
        <f t="shared" si="3"/>
        <v>-61501</v>
      </c>
      <c r="AB12" s="11">
        <v>16</v>
      </c>
      <c r="AC12" s="11">
        <v>376241</v>
      </c>
      <c r="AD12" s="11">
        <f t="shared" si="10"/>
        <v>23515.0625</v>
      </c>
      <c r="AE12" s="12"/>
      <c r="AF12" s="11">
        <v>17</v>
      </c>
      <c r="AG12" s="11">
        <v>366709</v>
      </c>
      <c r="AH12" s="11">
        <f t="shared" si="11"/>
        <v>21571.117647058825</v>
      </c>
      <c r="AI12" s="11"/>
      <c r="AJ12" s="11">
        <f t="shared" si="7"/>
        <v>-71033</v>
      </c>
      <c r="AL12" s="11">
        <v>0</v>
      </c>
      <c r="AM12" s="11">
        <v>154229</v>
      </c>
      <c r="AN12" s="11">
        <f t="shared" si="12"/>
        <v>0</v>
      </c>
      <c r="AO12" s="11"/>
      <c r="AP12" s="11">
        <f t="shared" si="4"/>
        <v>-283513</v>
      </c>
      <c r="AR12" s="11">
        <v>1</v>
      </c>
      <c r="AS12" s="11">
        <v>173593</v>
      </c>
      <c r="AT12" s="11">
        <f t="shared" si="13"/>
        <v>173593</v>
      </c>
      <c r="AU12" s="11"/>
      <c r="AV12" s="11">
        <f t="shared" si="15"/>
        <v>-264149</v>
      </c>
      <c r="AW12" s="12"/>
      <c r="AX12" s="31">
        <v>16</v>
      </c>
      <c r="AY12" s="11">
        <v>358582</v>
      </c>
      <c r="AZ12" s="11">
        <f t="shared" si="14"/>
        <v>22411.375</v>
      </c>
      <c r="BA12" s="11"/>
      <c r="BB12" s="11">
        <f t="shared" si="8"/>
        <v>-17659</v>
      </c>
      <c r="BC12" s="11">
        <f t="shared" si="5"/>
        <v>-79160</v>
      </c>
      <c r="BJ12"/>
      <c r="BK12"/>
    </row>
    <row r="13" spans="1:63">
      <c r="A13" s="10" t="s">
        <v>53</v>
      </c>
      <c r="B13" s="10" t="s">
        <v>51</v>
      </c>
      <c r="C13" s="10" t="s">
        <v>47</v>
      </c>
      <c r="D13" s="11"/>
      <c r="E13" s="11"/>
      <c r="F13" s="11">
        <f t="shared" si="0"/>
        <v>0</v>
      </c>
      <c r="G13" s="12"/>
      <c r="H13" s="11">
        <v>21</v>
      </c>
      <c r="I13" s="11">
        <v>51863.743333333332</v>
      </c>
      <c r="J13" s="12"/>
      <c r="K13" s="11">
        <v>37</v>
      </c>
      <c r="L13" s="11">
        <v>54724.5</v>
      </c>
      <c r="M13" s="11">
        <f t="shared" si="1"/>
        <v>1479.0405405405406</v>
      </c>
      <c r="O13" s="11">
        <v>37</v>
      </c>
      <c r="P13" s="11">
        <v>54724.5</v>
      </c>
      <c r="R13" s="11">
        <v>30</v>
      </c>
      <c r="S13" s="11">
        <v>45495</v>
      </c>
      <c r="T13" s="11">
        <f t="shared" si="2"/>
        <v>1516.5</v>
      </c>
      <c r="V13" s="11">
        <v>30</v>
      </c>
      <c r="W13" s="11">
        <v>45495</v>
      </c>
      <c r="X13" s="11">
        <f t="shared" si="9"/>
        <v>1516.5</v>
      </c>
      <c r="Y13" s="11"/>
      <c r="Z13" s="11">
        <f t="shared" si="3"/>
        <v>-9229.5</v>
      </c>
      <c r="AB13" s="11">
        <v>30</v>
      </c>
      <c r="AC13" s="11">
        <v>45495</v>
      </c>
      <c r="AD13" s="11">
        <f t="shared" si="10"/>
        <v>1516.5</v>
      </c>
      <c r="AE13" s="12"/>
      <c r="AF13" s="11">
        <v>30</v>
      </c>
      <c r="AG13" s="11">
        <v>33179</v>
      </c>
      <c r="AH13" s="11">
        <f t="shared" si="11"/>
        <v>1105.9666666666667</v>
      </c>
      <c r="AI13" s="11"/>
      <c r="AJ13" s="11">
        <f t="shared" si="7"/>
        <v>-21545.5</v>
      </c>
      <c r="AL13" s="11">
        <v>31</v>
      </c>
      <c r="AM13" s="11">
        <v>33179</v>
      </c>
      <c r="AN13" s="11">
        <f t="shared" si="12"/>
        <v>1070.2903225806451</v>
      </c>
      <c r="AO13" s="11"/>
      <c r="AP13" s="11">
        <f t="shared" si="4"/>
        <v>-21545.5</v>
      </c>
      <c r="AR13" s="11">
        <v>37</v>
      </c>
      <c r="AS13" s="11">
        <v>33179</v>
      </c>
      <c r="AT13" s="11">
        <f t="shared" si="13"/>
        <v>896.72972972972968</v>
      </c>
      <c r="AU13" s="11"/>
      <c r="AV13" s="11">
        <f t="shared" si="15"/>
        <v>-21545.5</v>
      </c>
      <c r="AW13" s="12"/>
      <c r="AX13" s="31">
        <v>50</v>
      </c>
      <c r="AY13" s="11">
        <v>40159</v>
      </c>
      <c r="AZ13" s="11">
        <f t="shared" si="14"/>
        <v>803.18</v>
      </c>
      <c r="BA13" s="11"/>
      <c r="BB13" s="11">
        <f t="shared" si="8"/>
        <v>-5336</v>
      </c>
      <c r="BC13" s="11">
        <f t="shared" si="5"/>
        <v>-14565.5</v>
      </c>
      <c r="BJ13"/>
      <c r="BK13"/>
    </row>
    <row r="14" spans="1:63">
      <c r="A14" s="10" t="s">
        <v>54</v>
      </c>
      <c r="B14" s="10" t="s">
        <v>36</v>
      </c>
      <c r="C14" s="10" t="s">
        <v>47</v>
      </c>
      <c r="D14" s="11"/>
      <c r="E14" s="11"/>
      <c r="F14" s="11">
        <f t="shared" si="0"/>
        <v>0</v>
      </c>
      <c r="G14" s="12"/>
      <c r="H14" s="11">
        <v>2</v>
      </c>
      <c r="I14" s="11">
        <v>25758.699999999997</v>
      </c>
      <c r="J14" s="12"/>
      <c r="K14" s="11">
        <v>5</v>
      </c>
      <c r="L14" s="11">
        <v>10150</v>
      </c>
      <c r="M14" s="11">
        <f t="shared" si="1"/>
        <v>2030</v>
      </c>
      <c r="O14" s="11">
        <v>5</v>
      </c>
      <c r="P14" s="11">
        <v>10150</v>
      </c>
      <c r="R14" s="11">
        <v>1</v>
      </c>
      <c r="S14" s="11">
        <v>14058</v>
      </c>
      <c r="T14" s="11">
        <f t="shared" si="2"/>
        <v>14058</v>
      </c>
      <c r="V14" s="11">
        <v>1</v>
      </c>
      <c r="W14" s="11">
        <v>14058</v>
      </c>
      <c r="X14" s="11">
        <f t="shared" si="9"/>
        <v>14058</v>
      </c>
      <c r="Y14" s="11"/>
      <c r="Z14" s="11">
        <f t="shared" si="3"/>
        <v>3908</v>
      </c>
      <c r="AB14" s="11">
        <v>1</v>
      </c>
      <c r="AC14" s="11">
        <v>14058</v>
      </c>
      <c r="AD14" s="11">
        <f t="shared" si="10"/>
        <v>14058</v>
      </c>
      <c r="AE14" s="12"/>
      <c r="AF14" s="11">
        <v>1</v>
      </c>
      <c r="AG14" s="11">
        <v>11466</v>
      </c>
      <c r="AH14" s="11">
        <f t="shared" si="11"/>
        <v>11466</v>
      </c>
      <c r="AI14" s="11"/>
      <c r="AJ14" s="11">
        <f t="shared" si="7"/>
        <v>1316</v>
      </c>
      <c r="AL14" s="11">
        <v>1</v>
      </c>
      <c r="AM14" s="11">
        <v>11466</v>
      </c>
      <c r="AN14" s="11">
        <f t="shared" si="12"/>
        <v>11466</v>
      </c>
      <c r="AO14" s="11"/>
      <c r="AP14" s="11">
        <f t="shared" si="4"/>
        <v>1316</v>
      </c>
      <c r="AR14" s="11">
        <v>2</v>
      </c>
      <c r="AS14" s="11">
        <v>17956</v>
      </c>
      <c r="AT14" s="11">
        <f t="shared" si="13"/>
        <v>8978</v>
      </c>
      <c r="AU14" s="11"/>
      <c r="AV14" s="11">
        <f t="shared" si="15"/>
        <v>7806</v>
      </c>
      <c r="AW14" s="12"/>
      <c r="AX14" s="11">
        <v>2</v>
      </c>
      <c r="AY14" s="11">
        <v>17956</v>
      </c>
      <c r="AZ14" s="11">
        <f t="shared" si="14"/>
        <v>8978</v>
      </c>
      <c r="BA14" s="11"/>
      <c r="BB14" s="11">
        <f t="shared" si="8"/>
        <v>3898</v>
      </c>
      <c r="BC14" s="11">
        <f t="shared" si="5"/>
        <v>7806</v>
      </c>
      <c r="BJ14"/>
      <c r="BK14"/>
    </row>
    <row r="15" spans="1:63">
      <c r="A15" s="10" t="s">
        <v>55</v>
      </c>
      <c r="B15" s="10" t="s">
        <v>56</v>
      </c>
      <c r="C15" s="10" t="s">
        <v>43</v>
      </c>
      <c r="D15" s="11"/>
      <c r="E15" s="11"/>
      <c r="F15" s="11">
        <f>IF(D15=0,0,+E15/D15)</f>
        <v>0</v>
      </c>
      <c r="G15" s="12"/>
      <c r="H15" s="11">
        <v>1</v>
      </c>
      <c r="I15" s="11">
        <v>57631</v>
      </c>
      <c r="J15" s="12"/>
      <c r="K15" s="11">
        <v>2</v>
      </c>
      <c r="L15" s="11">
        <v>197615</v>
      </c>
      <c r="M15" s="11">
        <f>IF(K15=0,0,+L15/K15)</f>
        <v>98807.5</v>
      </c>
      <c r="O15" s="11">
        <v>2</v>
      </c>
      <c r="P15" s="11">
        <v>197615</v>
      </c>
      <c r="R15" s="11">
        <v>2</v>
      </c>
      <c r="S15" s="11">
        <v>267182</v>
      </c>
      <c r="T15" s="11">
        <f t="shared" si="2"/>
        <v>133591</v>
      </c>
      <c r="V15" s="11">
        <v>2</v>
      </c>
      <c r="W15" s="11">
        <v>267182</v>
      </c>
      <c r="X15" s="11">
        <f t="shared" si="9"/>
        <v>133591</v>
      </c>
      <c r="Y15" s="11"/>
      <c r="Z15" s="11">
        <f t="shared" si="3"/>
        <v>69567</v>
      </c>
      <c r="AB15" s="11">
        <v>2</v>
      </c>
      <c r="AC15" s="11">
        <v>267182</v>
      </c>
      <c r="AD15" s="11">
        <f t="shared" si="10"/>
        <v>133591</v>
      </c>
      <c r="AE15" s="12"/>
      <c r="AF15" s="11">
        <v>2</v>
      </c>
      <c r="AG15" s="11">
        <v>267182</v>
      </c>
      <c r="AH15" s="11">
        <f t="shared" si="11"/>
        <v>133591</v>
      </c>
      <c r="AI15" s="11"/>
      <c r="AJ15" s="11">
        <f t="shared" si="7"/>
        <v>69567</v>
      </c>
      <c r="AL15" s="11">
        <v>2</v>
      </c>
      <c r="AM15" s="11">
        <v>267182</v>
      </c>
      <c r="AN15" s="11">
        <f t="shared" si="12"/>
        <v>133591</v>
      </c>
      <c r="AO15" s="11"/>
      <c r="AP15" s="11">
        <f t="shared" si="4"/>
        <v>69567</v>
      </c>
      <c r="AR15" s="11">
        <v>2</v>
      </c>
      <c r="AS15" s="11">
        <v>267182</v>
      </c>
      <c r="AT15" s="11">
        <f t="shared" si="13"/>
        <v>133591</v>
      </c>
      <c r="AU15" s="11"/>
      <c r="AV15" s="11">
        <f t="shared" si="15"/>
        <v>69567</v>
      </c>
      <c r="AW15" s="12"/>
      <c r="AX15" s="11">
        <v>3</v>
      </c>
      <c r="AY15" s="11">
        <v>252093</v>
      </c>
      <c r="AZ15" s="11">
        <f t="shared" si="14"/>
        <v>84031</v>
      </c>
      <c r="BA15" s="11"/>
      <c r="BB15" s="11">
        <f t="shared" si="8"/>
        <v>-15089</v>
      </c>
      <c r="BC15" s="11">
        <f t="shared" si="5"/>
        <v>54478</v>
      </c>
      <c r="BJ15"/>
      <c r="BK15"/>
    </row>
    <row r="16" spans="1:63">
      <c r="A16" s="10" t="s">
        <v>57</v>
      </c>
      <c r="B16" s="10" t="s">
        <v>51</v>
      </c>
      <c r="C16" s="10" t="s">
        <v>47</v>
      </c>
      <c r="D16" s="11"/>
      <c r="E16" s="11"/>
      <c r="F16" s="11"/>
      <c r="G16" s="12"/>
      <c r="H16" s="11">
        <v>1</v>
      </c>
      <c r="I16" s="11">
        <v>17263</v>
      </c>
      <c r="J16" s="12"/>
      <c r="K16" s="11">
        <v>3</v>
      </c>
      <c r="L16" s="11">
        <v>24066</v>
      </c>
      <c r="M16" s="11"/>
      <c r="O16" s="11">
        <v>3</v>
      </c>
      <c r="P16" s="11">
        <v>24066</v>
      </c>
      <c r="R16" s="11"/>
      <c r="S16" s="11"/>
      <c r="T16" s="11"/>
      <c r="V16" s="11"/>
      <c r="W16" s="11"/>
      <c r="X16" s="11"/>
      <c r="Y16" s="11"/>
      <c r="Z16" s="11"/>
      <c r="AB16" s="11"/>
      <c r="AC16" s="11"/>
      <c r="AD16" s="11"/>
      <c r="AE16" s="12"/>
      <c r="AF16" s="11"/>
      <c r="AG16" s="11"/>
      <c r="AH16" s="11"/>
      <c r="AI16" s="11"/>
      <c r="AJ16" s="11"/>
      <c r="AL16" s="11"/>
      <c r="AM16" s="11"/>
      <c r="AN16" s="11"/>
      <c r="AO16" s="11"/>
      <c r="AP16" s="11"/>
      <c r="AR16" s="11">
        <v>1</v>
      </c>
      <c r="AS16" s="11">
        <v>12100</v>
      </c>
      <c r="AT16" s="11"/>
      <c r="AU16" s="11"/>
      <c r="AV16" s="11"/>
      <c r="AW16" s="12"/>
      <c r="AX16" s="11">
        <v>0</v>
      </c>
      <c r="AY16" s="11">
        <v>5119</v>
      </c>
      <c r="AZ16" s="11"/>
      <c r="BA16" s="11"/>
      <c r="BB16" s="11">
        <f t="shared" si="8"/>
        <v>5119</v>
      </c>
      <c r="BC16" s="11">
        <f t="shared" si="5"/>
        <v>-18947</v>
      </c>
      <c r="BJ16"/>
      <c r="BK16"/>
    </row>
    <row r="17" spans="1:63">
      <c r="A17" s="10" t="s">
        <v>58</v>
      </c>
      <c r="B17" s="10" t="s">
        <v>36</v>
      </c>
      <c r="C17" s="10" t="s">
        <v>43</v>
      </c>
      <c r="D17" s="11"/>
      <c r="E17" s="11"/>
      <c r="F17" s="11">
        <f>IF(D17=0,0,+E17/D17)</f>
        <v>0</v>
      </c>
      <c r="G17" s="12"/>
      <c r="H17" s="11">
        <v>1</v>
      </c>
      <c r="I17" s="11">
        <v>6981</v>
      </c>
      <c r="J17" s="12"/>
      <c r="K17" s="11">
        <v>1</v>
      </c>
      <c r="L17" s="11">
        <v>12100</v>
      </c>
      <c r="M17" s="11">
        <f>IF(K17=0,0,+L17/K17)</f>
        <v>12100</v>
      </c>
      <c r="O17" s="11">
        <v>1</v>
      </c>
      <c r="P17" s="11">
        <v>12100</v>
      </c>
      <c r="R17" s="11">
        <v>1</v>
      </c>
      <c r="S17" s="11">
        <v>12100</v>
      </c>
      <c r="T17" s="11">
        <f t="shared" si="2"/>
        <v>12100</v>
      </c>
      <c r="V17" s="11">
        <v>1</v>
      </c>
      <c r="W17" s="11">
        <v>12100</v>
      </c>
      <c r="X17" s="11">
        <f t="shared" si="9"/>
        <v>12100</v>
      </c>
      <c r="Y17" s="11"/>
      <c r="Z17" s="11">
        <f t="shared" si="3"/>
        <v>0</v>
      </c>
      <c r="AB17" s="11">
        <v>1</v>
      </c>
      <c r="AC17" s="11">
        <v>12100</v>
      </c>
      <c r="AD17" s="11">
        <f t="shared" si="10"/>
        <v>12100</v>
      </c>
      <c r="AE17" s="12"/>
      <c r="AF17" s="11">
        <v>1</v>
      </c>
      <c r="AG17" s="11">
        <v>12100</v>
      </c>
      <c r="AH17" s="11">
        <f t="shared" si="11"/>
        <v>12100</v>
      </c>
      <c r="AI17" s="11"/>
      <c r="AJ17" s="11">
        <f t="shared" si="7"/>
        <v>0</v>
      </c>
      <c r="AL17" s="11">
        <v>1</v>
      </c>
      <c r="AM17" s="11">
        <v>12100</v>
      </c>
      <c r="AN17" s="11">
        <f t="shared" ref="AN17:AN19" si="16">IF(AL17=0,0,+AM17/AL17)</f>
        <v>12100</v>
      </c>
      <c r="AO17" s="11"/>
      <c r="AP17" s="11">
        <f>+AM17-$P17</f>
        <v>0</v>
      </c>
      <c r="AR17" s="11">
        <v>1</v>
      </c>
      <c r="AS17" s="11">
        <v>0</v>
      </c>
      <c r="AT17" s="11">
        <f t="shared" ref="AT17:AT19" si="17">IF(AR17=0,0,+AS17/AR17)</f>
        <v>0</v>
      </c>
      <c r="AU17" s="11"/>
      <c r="AV17" s="11">
        <f>+AS17-$P17</f>
        <v>-12100</v>
      </c>
      <c r="AW17" s="12"/>
      <c r="AX17" s="11">
        <v>2</v>
      </c>
      <c r="AY17" s="11">
        <v>0</v>
      </c>
      <c r="AZ17" s="11">
        <f t="shared" ref="AZ17:AZ19" si="18">IF(AX17=0,0,+AY17/AX17)</f>
        <v>0</v>
      </c>
      <c r="BA17" s="11"/>
      <c r="BB17" s="11">
        <f t="shared" si="8"/>
        <v>-12100</v>
      </c>
      <c r="BC17" s="11">
        <f t="shared" si="5"/>
        <v>-12100</v>
      </c>
      <c r="BJ17"/>
      <c r="BK17"/>
    </row>
    <row r="18" spans="1:63">
      <c r="A18" s="10" t="s">
        <v>59</v>
      </c>
      <c r="B18" s="10" t="s">
        <v>60</v>
      </c>
      <c r="C18" s="10" t="s">
        <v>47</v>
      </c>
      <c r="D18" s="11"/>
      <c r="E18" s="11"/>
      <c r="F18" s="11">
        <f>IF(D18=0,0,+E18/D18)</f>
        <v>0</v>
      </c>
      <c r="G18" s="12"/>
      <c r="H18" s="11">
        <v>2</v>
      </c>
      <c r="I18" s="11">
        <v>23693</v>
      </c>
      <c r="J18" s="12"/>
      <c r="K18" s="11">
        <v>4</v>
      </c>
      <c r="L18" s="11">
        <v>21536</v>
      </c>
      <c r="M18" s="11">
        <f>IF(K18=0,0,+L18/K18)</f>
        <v>5384</v>
      </c>
      <c r="O18" s="11">
        <v>4</v>
      </c>
      <c r="P18" s="11">
        <v>21536</v>
      </c>
      <c r="R18" s="11">
        <v>5</v>
      </c>
      <c r="S18" s="11">
        <v>12117</v>
      </c>
      <c r="T18" s="11">
        <f t="shared" si="2"/>
        <v>2423.4</v>
      </c>
      <c r="V18" s="11">
        <v>5</v>
      </c>
      <c r="W18" s="11">
        <v>12117</v>
      </c>
      <c r="X18" s="11">
        <f t="shared" si="9"/>
        <v>2423.4</v>
      </c>
      <c r="Y18" s="11"/>
      <c r="Z18" s="11">
        <f t="shared" si="3"/>
        <v>-9419</v>
      </c>
      <c r="AB18" s="11">
        <v>5</v>
      </c>
      <c r="AC18" s="11">
        <v>12117</v>
      </c>
      <c r="AD18" s="11">
        <f t="shared" si="10"/>
        <v>2423.4</v>
      </c>
      <c r="AE18" s="12"/>
      <c r="AF18" s="11">
        <v>5</v>
      </c>
      <c r="AG18" s="11">
        <v>41345</v>
      </c>
      <c r="AH18" s="11">
        <f t="shared" si="11"/>
        <v>8269</v>
      </c>
      <c r="AI18" s="11"/>
      <c r="AJ18" s="11">
        <f t="shared" si="7"/>
        <v>19809</v>
      </c>
      <c r="AL18" s="11">
        <v>5</v>
      </c>
      <c r="AM18" s="11">
        <v>41345</v>
      </c>
      <c r="AN18" s="11">
        <f t="shared" si="16"/>
        <v>8269</v>
      </c>
      <c r="AO18" s="11"/>
      <c r="AP18" s="11">
        <f>+AM18-$P18</f>
        <v>19809</v>
      </c>
      <c r="AR18" s="11">
        <v>7</v>
      </c>
      <c r="AS18" s="11">
        <v>53087</v>
      </c>
      <c r="AT18" s="11">
        <f t="shared" si="17"/>
        <v>7583.8571428571431</v>
      </c>
      <c r="AU18" s="11"/>
      <c r="AV18" s="11">
        <f>+AS18-$P18</f>
        <v>31551</v>
      </c>
      <c r="AW18" s="12"/>
      <c r="AX18" s="11">
        <v>8</v>
      </c>
      <c r="AY18" s="11">
        <v>50327</v>
      </c>
      <c r="AZ18" s="11">
        <f t="shared" si="18"/>
        <v>6290.875</v>
      </c>
      <c r="BA18" s="11"/>
      <c r="BB18" s="11">
        <f t="shared" si="8"/>
        <v>38210</v>
      </c>
      <c r="BC18" s="11">
        <f t="shared" si="5"/>
        <v>28791</v>
      </c>
      <c r="BJ18"/>
      <c r="BK18"/>
    </row>
    <row r="19" spans="1:63">
      <c r="A19" s="13"/>
      <c r="B19" s="13"/>
      <c r="C19" s="13"/>
      <c r="D19" s="14">
        <f>SUM(D4:D18)</f>
        <v>0</v>
      </c>
      <c r="E19" s="14">
        <f>SUM(E4:E18)</f>
        <v>0</v>
      </c>
      <c r="F19" s="11">
        <f t="shared" ref="F19" si="19">IF(D19=0,0,+E19/D19)</f>
        <v>0</v>
      </c>
      <c r="G19" s="12"/>
      <c r="H19" s="14">
        <f>SUM(H4:H18)</f>
        <v>70</v>
      </c>
      <c r="I19" s="14">
        <f>SUM(I4:I18)</f>
        <v>1461997.7533333332</v>
      </c>
      <c r="J19" s="12"/>
      <c r="K19" s="15">
        <f>SUM(K4:K18)</f>
        <v>102</v>
      </c>
      <c r="L19" s="15">
        <f>SUM(L4:L18)</f>
        <v>1458405.48</v>
      </c>
      <c r="M19" s="11">
        <f t="shared" ref="M19" si="20">IF(K19=0,0,+L19/K19)</f>
        <v>14298.09294117647</v>
      </c>
      <c r="O19" s="15">
        <f>SUM(O4:O18)</f>
        <v>102</v>
      </c>
      <c r="P19" s="15">
        <f>SUM(P4:P18)</f>
        <v>1458405.48</v>
      </c>
      <c r="R19" s="15">
        <f>SUM(R4:R18)</f>
        <v>108</v>
      </c>
      <c r="S19" s="15">
        <f>SUM(S4:S18)</f>
        <v>2269340</v>
      </c>
      <c r="T19" s="11">
        <f>IF(R19=0,0,+S19/R19)</f>
        <v>21012.407407407409</v>
      </c>
      <c r="V19" s="15">
        <f>SUM(V4:V18)</f>
        <v>108</v>
      </c>
      <c r="W19" s="15">
        <f>SUM(W4:W18)</f>
        <v>2269340</v>
      </c>
      <c r="X19" s="14">
        <f t="shared" si="9"/>
        <v>21012.407407407409</v>
      </c>
      <c r="Y19" s="15">
        <f>SUM(Y4:Y18)</f>
        <v>0</v>
      </c>
      <c r="Z19" s="15">
        <f>+W19-P19</f>
        <v>810934.52</v>
      </c>
      <c r="AB19" s="15">
        <f>SUM(AB4:AB18)</f>
        <v>108</v>
      </c>
      <c r="AC19" s="15">
        <f>SUM(AC4:AC18)</f>
        <v>2269340</v>
      </c>
      <c r="AD19" s="14">
        <f t="shared" si="10"/>
        <v>21012.407407407409</v>
      </c>
      <c r="AE19" s="17"/>
      <c r="AF19" s="15">
        <f>SUM(AF4:AF18)</f>
        <v>110</v>
      </c>
      <c r="AG19" s="15">
        <f>SUM(AG4:AG18)</f>
        <v>2537120</v>
      </c>
      <c r="AH19" s="14">
        <f t="shared" si="11"/>
        <v>23064.727272727272</v>
      </c>
      <c r="AI19" s="15">
        <f>SUM(AI4:AI18)</f>
        <v>0</v>
      </c>
      <c r="AJ19" s="15">
        <f>SUM(AJ4:AJ18)</f>
        <v>1102780.52</v>
      </c>
      <c r="AL19" s="15">
        <f>SUM(AL4:AL18)</f>
        <v>49</v>
      </c>
      <c r="AM19" s="15">
        <f>SUM(AM4:AM18)</f>
        <v>1751319</v>
      </c>
      <c r="AN19" s="14">
        <f t="shared" si="16"/>
        <v>35741.204081632655</v>
      </c>
      <c r="AO19" s="15">
        <f>SUM(AO4:AO18)</f>
        <v>0</v>
      </c>
      <c r="AP19" s="15">
        <f>SUM(AP4:AP18)</f>
        <v>316979.52</v>
      </c>
      <c r="AR19" s="15">
        <f>SUM(AR4:AR18)</f>
        <v>67</v>
      </c>
      <c r="AS19" s="15">
        <f>SUM(AS4:AS18)</f>
        <v>1850450</v>
      </c>
      <c r="AT19" s="14">
        <f t="shared" si="17"/>
        <v>27618.656716417911</v>
      </c>
      <c r="AU19" s="15">
        <f>SUM(AU4:AU18)</f>
        <v>0</v>
      </c>
      <c r="AV19" s="15">
        <f>SUM(AV4:AV18)</f>
        <v>404010.52</v>
      </c>
      <c r="AW19" s="17"/>
      <c r="AX19" s="15">
        <f>SUM(AX4:AX18)</f>
        <v>136</v>
      </c>
      <c r="AY19" s="15">
        <f>SUM(AY4:AY18)</f>
        <v>2491578</v>
      </c>
      <c r="AZ19" s="14">
        <f t="shared" si="18"/>
        <v>18320.426470588234</v>
      </c>
      <c r="BA19" s="15">
        <f>SUM(BA4:BA18)</f>
        <v>0</v>
      </c>
      <c r="BB19" s="15">
        <f>SUM(BB4:BB18)</f>
        <v>207267</v>
      </c>
      <c r="BC19" s="15">
        <f>SUM(BC4:BC18)</f>
        <v>1033172.52</v>
      </c>
      <c r="BJ19"/>
      <c r="BK19"/>
    </row>
    <row r="20" spans="1:63">
      <c r="A20"/>
      <c r="B20"/>
      <c r="C20"/>
      <c r="D20"/>
      <c r="E20" s="11" t="e">
        <f>+E19/D19</f>
        <v>#DIV/0!</v>
      </c>
      <c r="F20"/>
      <c r="G20"/>
      <c r="H20"/>
      <c r="I20" s="11">
        <f>+I19/H19</f>
        <v>20885.682190476189</v>
      </c>
      <c r="J20"/>
      <c r="K20"/>
      <c r="L20" s="11">
        <f>+L19/K19</f>
        <v>14298.09294117647</v>
      </c>
      <c r="M20"/>
      <c r="O20"/>
      <c r="P20" s="11">
        <f>+P19/O19</f>
        <v>14298.09294117647</v>
      </c>
      <c r="Q20"/>
      <c r="R20"/>
      <c r="S20" s="11">
        <f>+S19/R19</f>
        <v>21012.407407407409</v>
      </c>
      <c r="T20"/>
      <c r="U20"/>
      <c r="V20"/>
      <c r="W20" s="11">
        <f>+W19/V19</f>
        <v>21012.407407407409</v>
      </c>
      <c r="X20"/>
      <c r="AB20"/>
      <c r="AC20" s="11">
        <f>+AC19/AB19</f>
        <v>21012.407407407409</v>
      </c>
      <c r="AD20"/>
      <c r="AF20"/>
      <c r="AG20" s="11">
        <f>+AG19/AF19</f>
        <v>23064.727272727272</v>
      </c>
      <c r="AH20"/>
      <c r="AL20"/>
      <c r="AM20" s="11">
        <f>+AM19/AL19</f>
        <v>35741.204081632655</v>
      </c>
      <c r="AN20"/>
      <c r="AR20"/>
      <c r="AS20" s="11">
        <f>+AS19/AR19</f>
        <v>27618.656716417911</v>
      </c>
      <c r="AT20"/>
      <c r="AX20"/>
      <c r="AY20" s="11">
        <f>+AY19/AX19</f>
        <v>18320.426470588234</v>
      </c>
      <c r="AZ20"/>
      <c r="BJ20"/>
      <c r="BK20"/>
    </row>
    <row r="21" spans="1:63" ht="13.5" thickBot="1">
      <c r="AL21" s="24" t="s">
        <v>61</v>
      </c>
      <c r="AM21" s="24"/>
      <c r="AN21" s="24"/>
      <c r="AO21" s="24"/>
      <c r="AP21" s="24"/>
      <c r="AR21" s="24" t="s">
        <v>164</v>
      </c>
      <c r="AS21" s="24"/>
      <c r="AT21" s="24"/>
      <c r="AU21" s="24"/>
      <c r="AV21" s="24"/>
      <c r="AW21" s="24"/>
    </row>
    <row r="22" spans="1:63" customFormat="1" ht="16.5" thickBot="1">
      <c r="A22" s="22" t="s">
        <v>165</v>
      </c>
      <c r="B22" s="1"/>
      <c r="C22" s="2"/>
      <c r="D22" s="2"/>
      <c r="E22" s="2"/>
      <c r="H22" s="2"/>
      <c r="I22" s="2"/>
      <c r="BH22" s="37" t="s">
        <v>166</v>
      </c>
      <c r="BI22" s="38"/>
    </row>
    <row r="23" spans="1:63" customFormat="1" ht="54.75" customHeight="1" thickBot="1">
      <c r="A23" s="3" t="s">
        <v>1</v>
      </c>
      <c r="B23" s="4" t="s">
        <v>2</v>
      </c>
      <c r="C23" s="5" t="s">
        <v>3</v>
      </c>
      <c r="D23" s="5" t="s">
        <v>4</v>
      </c>
      <c r="E23" s="6" t="s">
        <v>5</v>
      </c>
      <c r="F23" s="7" t="s">
        <v>6</v>
      </c>
      <c r="G23" s="8"/>
      <c r="H23" s="5" t="s">
        <v>7</v>
      </c>
      <c r="I23" s="5" t="s">
        <v>8</v>
      </c>
      <c r="J23" s="8"/>
      <c r="K23" s="5" t="s">
        <v>9</v>
      </c>
      <c r="L23" s="5" t="s">
        <v>10</v>
      </c>
      <c r="M23" s="7" t="s">
        <v>6</v>
      </c>
      <c r="O23" s="5" t="s">
        <v>11</v>
      </c>
      <c r="P23" s="5" t="s">
        <v>12</v>
      </c>
      <c r="R23" s="5" t="s">
        <v>13</v>
      </c>
      <c r="S23" s="5" t="s">
        <v>14</v>
      </c>
      <c r="T23" s="7" t="s">
        <v>6</v>
      </c>
      <c r="U23" s="2"/>
      <c r="V23" s="3" t="s">
        <v>15</v>
      </c>
      <c r="W23" s="5" t="s">
        <v>16</v>
      </c>
      <c r="X23" s="7" t="s">
        <v>6</v>
      </c>
      <c r="Y23" s="5" t="s">
        <v>17</v>
      </c>
      <c r="Z23" s="5" t="s">
        <v>18</v>
      </c>
      <c r="AB23" s="3" t="s">
        <v>19</v>
      </c>
      <c r="AC23" s="5" t="s">
        <v>20</v>
      </c>
      <c r="AD23" s="7" t="s">
        <v>6</v>
      </c>
      <c r="AE23" s="16"/>
      <c r="AF23" s="3" t="s">
        <v>21</v>
      </c>
      <c r="AG23" s="5" t="s">
        <v>22</v>
      </c>
      <c r="AH23" s="7" t="s">
        <v>6</v>
      </c>
      <c r="AI23" s="5" t="s">
        <v>17</v>
      </c>
      <c r="AJ23" s="6" t="s">
        <v>23</v>
      </c>
      <c r="AK23" s="16"/>
      <c r="AL23" s="3" t="s">
        <v>67</v>
      </c>
      <c r="AM23" s="5" t="s">
        <v>68</v>
      </c>
      <c r="AN23" s="7" t="s">
        <v>6</v>
      </c>
      <c r="AO23" s="5" t="s">
        <v>17</v>
      </c>
      <c r="AP23" s="6" t="s">
        <v>69</v>
      </c>
      <c r="AQ23" s="16"/>
      <c r="AR23" s="3" t="s">
        <v>167</v>
      </c>
      <c r="AS23" s="5" t="s">
        <v>168</v>
      </c>
      <c r="AT23" s="7" t="s">
        <v>6</v>
      </c>
      <c r="AU23" s="5" t="s">
        <v>17</v>
      </c>
      <c r="AV23" s="6" t="s">
        <v>169</v>
      </c>
      <c r="AW23" s="16"/>
      <c r="AX23" s="33" t="s">
        <v>27</v>
      </c>
      <c r="AY23" s="34" t="s">
        <v>28</v>
      </c>
      <c r="AZ23" s="7" t="s">
        <v>6</v>
      </c>
      <c r="BA23" s="5" t="s">
        <v>17</v>
      </c>
      <c r="BB23" s="6" t="s">
        <v>29</v>
      </c>
      <c r="BC23" s="6" t="s">
        <v>30</v>
      </c>
      <c r="BD23" s="16"/>
      <c r="BE23" s="3" t="s">
        <v>70</v>
      </c>
      <c r="BF23" s="3" t="s">
        <v>71</v>
      </c>
      <c r="BH23" s="3" t="s">
        <v>170</v>
      </c>
      <c r="BI23" s="6" t="s">
        <v>171</v>
      </c>
    </row>
    <row r="24" spans="1:63">
      <c r="D24" s="9"/>
      <c r="E24" s="9" t="s">
        <v>33</v>
      </c>
      <c r="F24" s="9" t="s">
        <v>34</v>
      </c>
      <c r="I24" s="9" t="s">
        <v>33</v>
      </c>
      <c r="L24" s="9" t="s">
        <v>33</v>
      </c>
      <c r="P24" s="9" t="s">
        <v>33</v>
      </c>
      <c r="S24" s="9" t="s">
        <v>33</v>
      </c>
      <c r="T24" s="9" t="s">
        <v>34</v>
      </c>
      <c r="W24" s="9" t="s">
        <v>33</v>
      </c>
      <c r="Y24" s="9"/>
      <c r="Z24" s="9"/>
      <c r="AC24" s="9" t="s">
        <v>33</v>
      </c>
      <c r="AD24" s="9" t="s">
        <v>34</v>
      </c>
      <c r="AE24" s="9"/>
      <c r="AG24" s="9" t="s">
        <v>33</v>
      </c>
      <c r="AH24" s="9" t="s">
        <v>34</v>
      </c>
      <c r="AI24" s="9"/>
      <c r="AJ24" s="9" t="s">
        <v>33</v>
      </c>
      <c r="AM24" s="9" t="s">
        <v>33</v>
      </c>
      <c r="AN24" s="9" t="s">
        <v>34</v>
      </c>
      <c r="AO24" s="9"/>
      <c r="AP24" s="9" t="s">
        <v>33</v>
      </c>
      <c r="AS24" s="9" t="s">
        <v>33</v>
      </c>
      <c r="AT24" s="9" t="s">
        <v>34</v>
      </c>
      <c r="AU24" s="9"/>
      <c r="AV24" s="9" t="s">
        <v>33</v>
      </c>
      <c r="AW24" s="9"/>
      <c r="AY24" s="9" t="s">
        <v>33</v>
      </c>
      <c r="AZ24" s="9" t="s">
        <v>34</v>
      </c>
      <c r="BA24" s="9"/>
      <c r="BB24" s="9" t="s">
        <v>33</v>
      </c>
      <c r="BC24" s="9" t="s">
        <v>33</v>
      </c>
    </row>
    <row r="25" spans="1:63">
      <c r="A25" s="10" t="s">
        <v>73</v>
      </c>
      <c r="B25" s="10" t="s">
        <v>74</v>
      </c>
      <c r="C25" s="10" t="s">
        <v>75</v>
      </c>
      <c r="D25" s="11">
        <v>0</v>
      </c>
      <c r="E25" s="11"/>
      <c r="F25" s="11">
        <f t="shared" ref="F25:F33" si="21">IF(D25=0,0,+E25/D25)</f>
        <v>0</v>
      </c>
      <c r="G25" s="12"/>
      <c r="H25" s="11">
        <v>1</v>
      </c>
      <c r="I25" s="11">
        <v>129209</v>
      </c>
      <c r="J25" s="12"/>
      <c r="K25" s="11">
        <v>1</v>
      </c>
      <c r="L25" s="11">
        <v>146062</v>
      </c>
      <c r="M25" s="11">
        <f t="shared" ref="M25:M33" si="22">IF(K25=0,0,+L25/K25)</f>
        <v>146062</v>
      </c>
      <c r="O25" s="11">
        <v>1</v>
      </c>
      <c r="P25" s="11">
        <v>146062</v>
      </c>
      <c r="R25" s="11">
        <v>1</v>
      </c>
      <c r="S25" s="11">
        <v>146062</v>
      </c>
      <c r="T25" s="11">
        <f t="shared" ref="T25:T36" si="23">IF(R25=0,0,+S25/R25)</f>
        <v>146062</v>
      </c>
      <c r="V25" s="11">
        <v>1</v>
      </c>
      <c r="W25" s="11">
        <v>146062</v>
      </c>
      <c r="X25" s="11">
        <f>IF(V25=0,0,+W25/V25)</f>
        <v>146062</v>
      </c>
      <c r="Y25" s="11"/>
      <c r="Z25" s="11">
        <f t="shared" ref="Z25:Z37" si="24">+W25-P25</f>
        <v>0</v>
      </c>
      <c r="AB25" s="11">
        <v>1</v>
      </c>
      <c r="AC25" s="11">
        <v>146062</v>
      </c>
      <c r="AD25" s="11">
        <f>IF(AB25=0,0,+AC25/AB25)</f>
        <v>146062</v>
      </c>
      <c r="AE25" s="12"/>
      <c r="AF25" s="11">
        <v>1</v>
      </c>
      <c r="AG25" s="11">
        <v>146062</v>
      </c>
      <c r="AH25" s="11">
        <f>IF(AF25=0,0,+AG25/AF25)</f>
        <v>146062</v>
      </c>
      <c r="AI25" s="11"/>
      <c r="AJ25" s="11">
        <f>+AG25-$P25</f>
        <v>0</v>
      </c>
      <c r="AL25" s="11">
        <v>0</v>
      </c>
      <c r="AM25" s="11">
        <v>61795</v>
      </c>
      <c r="AN25" s="11">
        <f>IF(AL25=0,0,+AM25/AL25)</f>
        <v>0</v>
      </c>
      <c r="AO25" s="11"/>
      <c r="AP25" s="11">
        <f>+AM25-$P25</f>
        <v>-84267</v>
      </c>
      <c r="AR25" s="11">
        <v>0</v>
      </c>
      <c r="AS25" s="11">
        <v>61795</v>
      </c>
      <c r="AT25" s="11">
        <f>IF(AR25=0,0,+AS25/AR25)</f>
        <v>0</v>
      </c>
      <c r="AU25" s="11"/>
      <c r="AV25" s="11">
        <f>+AS25-$P25</f>
        <v>-84267</v>
      </c>
      <c r="AW25" s="12"/>
      <c r="AX25" s="11">
        <v>0</v>
      </c>
      <c r="AY25" s="11">
        <v>61795</v>
      </c>
      <c r="AZ25" s="11">
        <f>IF(AX25=0,0,+AY25/AX25)</f>
        <v>0</v>
      </c>
      <c r="BA25" s="11"/>
      <c r="BB25" s="11">
        <f t="shared" ref="BB25:BB76" si="25">+AY25-$W25</f>
        <v>-84267</v>
      </c>
      <c r="BC25" s="11">
        <f>+AY25-$P25</f>
        <v>-84267</v>
      </c>
      <c r="BE25" s="11">
        <v>0</v>
      </c>
      <c r="BF25" s="11">
        <v>0</v>
      </c>
      <c r="BH25" s="10"/>
      <c r="BI25" s="10"/>
    </row>
    <row r="26" spans="1:63">
      <c r="A26" s="10" t="s">
        <v>76</v>
      </c>
      <c r="B26" s="10" t="s">
        <v>77</v>
      </c>
      <c r="C26" s="10" t="s">
        <v>75</v>
      </c>
      <c r="D26" s="11">
        <v>1</v>
      </c>
      <c r="E26" s="11">
        <v>28059</v>
      </c>
      <c r="F26" s="11">
        <f t="shared" si="21"/>
        <v>28059</v>
      </c>
      <c r="G26" s="12"/>
      <c r="H26" s="11">
        <v>1</v>
      </c>
      <c r="I26" s="11">
        <v>28059</v>
      </c>
      <c r="J26" s="12"/>
      <c r="K26" s="11">
        <v>1</v>
      </c>
      <c r="L26" s="11">
        <v>28059</v>
      </c>
      <c r="M26" s="11">
        <f t="shared" si="22"/>
        <v>28059</v>
      </c>
      <c r="O26" s="11">
        <v>1</v>
      </c>
      <c r="P26" s="11">
        <v>28059</v>
      </c>
      <c r="R26" s="11">
        <v>0</v>
      </c>
      <c r="S26" s="11">
        <v>11871</v>
      </c>
      <c r="T26" s="11">
        <f t="shared" si="23"/>
        <v>0</v>
      </c>
      <c r="V26" s="11">
        <v>0</v>
      </c>
      <c r="W26" s="11">
        <v>11871</v>
      </c>
      <c r="X26" s="11">
        <f>IF(V26=0,0,+W26/V26)</f>
        <v>0</v>
      </c>
      <c r="Y26" s="11"/>
      <c r="Z26" s="11">
        <f t="shared" si="24"/>
        <v>-16188</v>
      </c>
      <c r="AB26" s="11">
        <v>0</v>
      </c>
      <c r="AC26" s="11">
        <v>11871</v>
      </c>
      <c r="AD26" s="11">
        <f>IF(AB26=0,0,+AC26/AB26)</f>
        <v>0</v>
      </c>
      <c r="AE26" s="12"/>
      <c r="AF26" s="11">
        <v>0</v>
      </c>
      <c r="AG26" s="11">
        <v>0</v>
      </c>
      <c r="AH26" s="11">
        <f>IF(AF26=0,0,+AG26/AF26)</f>
        <v>0</v>
      </c>
      <c r="AI26" s="11"/>
      <c r="AJ26" s="11">
        <f t="shared" ref="AJ26:AJ76" si="26">+AG26-$P26</f>
        <v>-28059</v>
      </c>
      <c r="AL26" s="11">
        <v>0</v>
      </c>
      <c r="AM26" s="11">
        <v>0</v>
      </c>
      <c r="AN26" s="11">
        <f t="shared" ref="AN26:AN77" si="27">IF(AL26=0,0,+AM26/AL26)</f>
        <v>0</v>
      </c>
      <c r="AO26" s="11"/>
      <c r="AP26" s="11">
        <f t="shared" ref="AP26:AP76" si="28">+AM26-$P26</f>
        <v>-28059</v>
      </c>
      <c r="AR26" s="11">
        <v>0</v>
      </c>
      <c r="AS26" s="11">
        <v>0</v>
      </c>
      <c r="AT26" s="11">
        <f t="shared" ref="AT26:AT53" si="29">IF(AR26=0,0,+AS26/AR26)</f>
        <v>0</v>
      </c>
      <c r="AU26" s="11"/>
      <c r="AV26" s="11">
        <f t="shared" ref="AV26:AV76" si="30">+AS26-$P26</f>
        <v>-28059</v>
      </c>
      <c r="AW26" s="12"/>
      <c r="AX26" s="11">
        <v>0</v>
      </c>
      <c r="AY26" s="11">
        <v>0</v>
      </c>
      <c r="AZ26" s="11">
        <f t="shared" ref="AZ26:AZ58" si="31">IF(AX26=0,0,+AY26/AX26)</f>
        <v>0</v>
      </c>
      <c r="BA26" s="11"/>
      <c r="BB26" s="11">
        <f t="shared" si="25"/>
        <v>-11871</v>
      </c>
      <c r="BC26" s="11">
        <f t="shared" ref="BC26:BC76" si="32">+AY26-$P26</f>
        <v>-28059</v>
      </c>
      <c r="BE26" s="11">
        <v>0</v>
      </c>
      <c r="BF26" s="11">
        <v>0</v>
      </c>
      <c r="BH26" s="10"/>
      <c r="BI26" s="10"/>
    </row>
    <row r="27" spans="1:63">
      <c r="A27" s="10" t="s">
        <v>78</v>
      </c>
      <c r="B27" s="10" t="s">
        <v>60</v>
      </c>
      <c r="C27" s="10" t="s">
        <v>75</v>
      </c>
      <c r="D27" s="11">
        <v>13</v>
      </c>
      <c r="E27" s="11">
        <v>499671</v>
      </c>
      <c r="F27" s="11">
        <f t="shared" si="21"/>
        <v>38436.230769230766</v>
      </c>
      <c r="G27" s="12"/>
      <c r="H27" s="11">
        <v>16</v>
      </c>
      <c r="I27" s="11">
        <v>632786</v>
      </c>
      <c r="J27" s="12"/>
      <c r="K27" s="11">
        <v>24</v>
      </c>
      <c r="L27" s="11">
        <v>1113715</v>
      </c>
      <c r="M27" s="11">
        <f t="shared" si="22"/>
        <v>46404.791666666664</v>
      </c>
      <c r="O27" s="11">
        <v>25</v>
      </c>
      <c r="P27" s="11">
        <v>1143388</v>
      </c>
      <c r="R27" s="11">
        <v>26</v>
      </c>
      <c r="S27" s="11">
        <v>1361822</v>
      </c>
      <c r="T27" s="11">
        <f t="shared" si="23"/>
        <v>52377.769230769234</v>
      </c>
      <c r="V27" s="11">
        <v>27</v>
      </c>
      <c r="W27" s="11">
        <v>1380089</v>
      </c>
      <c r="X27" s="11">
        <f t="shared" ref="X27:X77" si="33">IF(V27=0,0,+W27/V27)</f>
        <v>51114.407407407409</v>
      </c>
      <c r="Y27" s="11"/>
      <c r="Z27" s="11">
        <f t="shared" si="24"/>
        <v>236701</v>
      </c>
      <c r="AB27" s="11">
        <v>25</v>
      </c>
      <c r="AC27" s="11">
        <v>1369752</v>
      </c>
      <c r="AD27" s="11">
        <f t="shared" ref="AD27:AD77" si="34">IF(AB27=0,0,+AC27/AB27)</f>
        <v>54790.080000000002</v>
      </c>
      <c r="AE27" s="12"/>
      <c r="AF27" s="11">
        <v>27</v>
      </c>
      <c r="AG27" s="11">
        <v>1292273</v>
      </c>
      <c r="AH27" s="11">
        <f t="shared" ref="AH27:AH37" si="35">IF(AF27=0,0,+AG27/AF27)</f>
        <v>47861.962962962964</v>
      </c>
      <c r="AI27" s="11"/>
      <c r="AJ27" s="11">
        <f t="shared" si="26"/>
        <v>148885</v>
      </c>
      <c r="AL27" s="11">
        <v>26</v>
      </c>
      <c r="AM27" s="11">
        <v>1462049</v>
      </c>
      <c r="AN27" s="11">
        <f t="shared" si="27"/>
        <v>56232.653846153844</v>
      </c>
      <c r="AO27" s="11"/>
      <c r="AP27" s="11">
        <f t="shared" si="28"/>
        <v>318661</v>
      </c>
      <c r="AR27" s="11">
        <v>28</v>
      </c>
      <c r="AS27" s="11">
        <v>1537177</v>
      </c>
      <c r="AT27" s="11">
        <f t="shared" si="29"/>
        <v>54899.178571428572</v>
      </c>
      <c r="AU27" s="11"/>
      <c r="AV27" s="11">
        <f t="shared" si="30"/>
        <v>393789</v>
      </c>
      <c r="AW27" s="12"/>
      <c r="AX27" s="11">
        <v>29</v>
      </c>
      <c r="AY27" s="11">
        <v>1530816</v>
      </c>
      <c r="AZ27" s="11">
        <f t="shared" si="31"/>
        <v>52786.758620689652</v>
      </c>
      <c r="BA27" s="11"/>
      <c r="BB27" s="11">
        <f t="shared" si="25"/>
        <v>150727</v>
      </c>
      <c r="BC27" s="11">
        <f t="shared" si="32"/>
        <v>387428</v>
      </c>
      <c r="BE27" s="31">
        <v>8</v>
      </c>
      <c r="BF27" s="11">
        <v>260250</v>
      </c>
      <c r="BH27" s="11"/>
      <c r="BI27" s="11"/>
    </row>
    <row r="28" spans="1:63">
      <c r="A28" s="10" t="s">
        <v>79</v>
      </c>
      <c r="B28" s="10" t="s">
        <v>60</v>
      </c>
      <c r="C28" s="10" t="s">
        <v>75</v>
      </c>
      <c r="D28" s="11">
        <v>7</v>
      </c>
      <c r="E28" s="11">
        <v>248871</v>
      </c>
      <c r="F28" s="11">
        <f t="shared" si="21"/>
        <v>35553</v>
      </c>
      <c r="G28" s="12"/>
      <c r="H28" s="11">
        <v>6</v>
      </c>
      <c r="I28" s="11">
        <v>210715.33333333331</v>
      </c>
      <c r="J28" s="12"/>
      <c r="K28" s="11">
        <v>4</v>
      </c>
      <c r="L28" s="11">
        <v>243084</v>
      </c>
      <c r="M28" s="11">
        <f t="shared" si="22"/>
        <v>60771</v>
      </c>
      <c r="O28" s="11">
        <v>5</v>
      </c>
      <c r="P28" s="11">
        <v>259623</v>
      </c>
      <c r="R28" s="11">
        <v>5</v>
      </c>
      <c r="S28" s="11">
        <v>205380</v>
      </c>
      <c r="T28" s="11">
        <f t="shared" si="23"/>
        <v>41076</v>
      </c>
      <c r="V28" s="11">
        <v>5</v>
      </c>
      <c r="W28" s="11">
        <v>205380</v>
      </c>
      <c r="X28" s="11">
        <f t="shared" si="33"/>
        <v>41076</v>
      </c>
      <c r="Y28" s="11"/>
      <c r="Z28" s="11">
        <f t="shared" si="24"/>
        <v>-54243</v>
      </c>
      <c r="AB28" s="11">
        <v>4</v>
      </c>
      <c r="AC28" s="11">
        <v>205380</v>
      </c>
      <c r="AD28" s="11">
        <f t="shared" si="34"/>
        <v>51345</v>
      </c>
      <c r="AE28" s="12"/>
      <c r="AF28" s="11">
        <v>4</v>
      </c>
      <c r="AG28" s="11">
        <v>181008</v>
      </c>
      <c r="AH28" s="11">
        <f t="shared" si="35"/>
        <v>45252</v>
      </c>
      <c r="AI28" s="11"/>
      <c r="AJ28" s="11">
        <f t="shared" si="26"/>
        <v>-78615</v>
      </c>
      <c r="AL28" s="11">
        <v>3</v>
      </c>
      <c r="AM28" s="11">
        <v>181008</v>
      </c>
      <c r="AN28" s="11">
        <f t="shared" si="27"/>
        <v>60336</v>
      </c>
      <c r="AO28" s="11"/>
      <c r="AP28" s="11">
        <f t="shared" si="28"/>
        <v>-78615</v>
      </c>
      <c r="AR28" s="11">
        <v>4</v>
      </c>
      <c r="AS28" s="11">
        <v>181008</v>
      </c>
      <c r="AT28" s="11">
        <f t="shared" si="29"/>
        <v>45252</v>
      </c>
      <c r="AU28" s="11"/>
      <c r="AV28" s="11">
        <f t="shared" si="30"/>
        <v>-78615</v>
      </c>
      <c r="AW28" s="12"/>
      <c r="AX28" s="11">
        <v>4</v>
      </c>
      <c r="AY28" s="11">
        <v>181008</v>
      </c>
      <c r="AZ28" s="11">
        <f t="shared" si="31"/>
        <v>45252</v>
      </c>
      <c r="BA28" s="11"/>
      <c r="BB28" s="11">
        <f t="shared" si="25"/>
        <v>-24372</v>
      </c>
      <c r="BC28" s="11">
        <f t="shared" si="32"/>
        <v>-78615</v>
      </c>
      <c r="BE28" s="11">
        <v>1</v>
      </c>
      <c r="BF28" s="11">
        <v>0</v>
      </c>
      <c r="BH28" s="11"/>
      <c r="BI28" s="11"/>
    </row>
    <row r="29" spans="1:63">
      <c r="A29" s="10" t="s">
        <v>80</v>
      </c>
      <c r="B29" s="10" t="s">
        <v>36</v>
      </c>
      <c r="C29" s="10" t="s">
        <v>75</v>
      </c>
      <c r="D29" s="11">
        <v>0</v>
      </c>
      <c r="E29" s="11"/>
      <c r="F29" s="11">
        <f t="shared" si="21"/>
        <v>0</v>
      </c>
      <c r="G29" s="12"/>
      <c r="H29" s="11">
        <v>1</v>
      </c>
      <c r="I29" s="11">
        <v>28241.620000000003</v>
      </c>
      <c r="J29" s="12"/>
      <c r="K29" s="11">
        <v>9</v>
      </c>
      <c r="L29" s="11">
        <v>442115</v>
      </c>
      <c r="M29" s="11">
        <f t="shared" si="22"/>
        <v>49123.888888888891</v>
      </c>
      <c r="O29" s="11">
        <v>9</v>
      </c>
      <c r="P29" s="11">
        <v>466442</v>
      </c>
      <c r="R29" s="11">
        <v>9</v>
      </c>
      <c r="S29" s="11">
        <v>463270</v>
      </c>
      <c r="T29" s="11">
        <f t="shared" si="23"/>
        <v>51474.444444444445</v>
      </c>
      <c r="V29" s="11">
        <v>10</v>
      </c>
      <c r="W29" s="11">
        <v>481251</v>
      </c>
      <c r="X29" s="11">
        <f t="shared" si="33"/>
        <v>48125.1</v>
      </c>
      <c r="Y29" s="11"/>
      <c r="Z29" s="11">
        <f t="shared" si="24"/>
        <v>14809</v>
      </c>
      <c r="AB29" s="11">
        <v>10</v>
      </c>
      <c r="AC29" s="11">
        <v>481251</v>
      </c>
      <c r="AD29" s="11">
        <f t="shared" si="34"/>
        <v>48125.1</v>
      </c>
      <c r="AE29" s="12"/>
      <c r="AF29" s="11">
        <v>8</v>
      </c>
      <c r="AG29" s="11">
        <v>437885</v>
      </c>
      <c r="AH29" s="11">
        <f t="shared" si="35"/>
        <v>54735.625</v>
      </c>
      <c r="AI29" s="11"/>
      <c r="AJ29" s="11">
        <f t="shared" si="26"/>
        <v>-28557</v>
      </c>
      <c r="AL29" s="11">
        <v>8</v>
      </c>
      <c r="AM29" s="11">
        <v>437885</v>
      </c>
      <c r="AN29" s="11">
        <f t="shared" si="27"/>
        <v>54735.625</v>
      </c>
      <c r="AO29" s="11"/>
      <c r="AP29" s="11">
        <f t="shared" si="28"/>
        <v>-28557</v>
      </c>
      <c r="AR29" s="11">
        <v>9</v>
      </c>
      <c r="AS29" s="11">
        <v>470122</v>
      </c>
      <c r="AT29" s="11">
        <f t="shared" si="29"/>
        <v>52235.777777777781</v>
      </c>
      <c r="AU29" s="11"/>
      <c r="AV29" s="11">
        <f t="shared" si="30"/>
        <v>3680</v>
      </c>
      <c r="AW29" s="12"/>
      <c r="AX29" s="11">
        <v>9</v>
      </c>
      <c r="AY29" s="11">
        <v>470122</v>
      </c>
      <c r="AZ29" s="11">
        <f t="shared" si="31"/>
        <v>52235.777777777781</v>
      </c>
      <c r="BA29" s="11"/>
      <c r="BB29" s="11">
        <f t="shared" si="25"/>
        <v>-11129</v>
      </c>
      <c r="BC29" s="11">
        <f t="shared" si="32"/>
        <v>3680</v>
      </c>
      <c r="BE29" s="11">
        <v>1</v>
      </c>
      <c r="BF29" s="11">
        <v>32237</v>
      </c>
      <c r="BH29" s="11"/>
      <c r="BI29" s="11"/>
    </row>
    <row r="30" spans="1:63">
      <c r="A30" s="10" t="s">
        <v>81</v>
      </c>
      <c r="B30" s="10" t="s">
        <v>60</v>
      </c>
      <c r="C30" s="10" t="s">
        <v>75</v>
      </c>
      <c r="D30" s="11">
        <v>19</v>
      </c>
      <c r="E30" s="11">
        <v>544650</v>
      </c>
      <c r="F30" s="11">
        <f t="shared" si="21"/>
        <v>28665.78947368421</v>
      </c>
      <c r="G30" s="12"/>
      <c r="H30" s="11">
        <v>19</v>
      </c>
      <c r="I30" s="11">
        <v>612348</v>
      </c>
      <c r="J30" s="12"/>
      <c r="K30" s="11">
        <v>19</v>
      </c>
      <c r="L30" s="11">
        <v>1064840</v>
      </c>
      <c r="M30" s="11">
        <f t="shared" si="22"/>
        <v>56044.210526315786</v>
      </c>
      <c r="O30" s="11">
        <v>19</v>
      </c>
      <c r="P30" s="11">
        <v>1064840</v>
      </c>
      <c r="R30" s="11">
        <v>17</v>
      </c>
      <c r="S30" s="11">
        <v>913796</v>
      </c>
      <c r="T30" s="11">
        <f t="shared" si="23"/>
        <v>53752.705882352944</v>
      </c>
      <c r="V30" s="11">
        <v>21</v>
      </c>
      <c r="W30" s="11">
        <v>991161</v>
      </c>
      <c r="X30" s="11">
        <f t="shared" si="33"/>
        <v>47198.142857142855</v>
      </c>
      <c r="Y30" s="11"/>
      <c r="Z30" s="11">
        <f t="shared" si="24"/>
        <v>-73679</v>
      </c>
      <c r="AB30" s="11">
        <v>22</v>
      </c>
      <c r="AC30" s="11">
        <v>998683</v>
      </c>
      <c r="AD30" s="11">
        <f t="shared" si="34"/>
        <v>45394.681818181816</v>
      </c>
      <c r="AE30" s="12"/>
      <c r="AF30" s="11">
        <v>22</v>
      </c>
      <c r="AG30" s="11">
        <v>979460</v>
      </c>
      <c r="AH30" s="11">
        <f t="shared" si="35"/>
        <v>44520.909090909088</v>
      </c>
      <c r="AI30" s="11"/>
      <c r="AJ30" s="11">
        <f t="shared" si="26"/>
        <v>-85380</v>
      </c>
      <c r="AL30" s="11">
        <v>16</v>
      </c>
      <c r="AM30" s="11">
        <v>993580</v>
      </c>
      <c r="AN30" s="11">
        <f t="shared" si="27"/>
        <v>62098.75</v>
      </c>
      <c r="AO30" s="11"/>
      <c r="AP30" s="11">
        <f t="shared" si="28"/>
        <v>-71260</v>
      </c>
      <c r="AR30" s="11">
        <v>16</v>
      </c>
      <c r="AS30" s="11">
        <v>993580</v>
      </c>
      <c r="AT30" s="11">
        <f t="shared" si="29"/>
        <v>62098.75</v>
      </c>
      <c r="AU30" s="11"/>
      <c r="AV30" s="11">
        <f t="shared" si="30"/>
        <v>-71260</v>
      </c>
      <c r="AW30" s="12"/>
      <c r="AX30" s="11">
        <v>17</v>
      </c>
      <c r="AY30" s="11">
        <v>1018526</v>
      </c>
      <c r="AZ30" s="11">
        <f t="shared" si="31"/>
        <v>59913.294117647056</v>
      </c>
      <c r="BA30" s="11"/>
      <c r="BB30" s="11">
        <f t="shared" si="25"/>
        <v>27365</v>
      </c>
      <c r="BC30" s="11">
        <f t="shared" si="32"/>
        <v>-46314</v>
      </c>
      <c r="BE30" s="11">
        <v>2</v>
      </c>
      <c r="BF30" s="11">
        <v>70076</v>
      </c>
      <c r="BH30" s="11"/>
      <c r="BI30" s="11"/>
    </row>
    <row r="31" spans="1:63">
      <c r="A31" s="10" t="s">
        <v>82</v>
      </c>
      <c r="B31" s="10" t="s">
        <v>60</v>
      </c>
      <c r="C31" s="10" t="s">
        <v>83</v>
      </c>
      <c r="D31" s="11">
        <v>2</v>
      </c>
      <c r="E31" s="11">
        <v>39675</v>
      </c>
      <c r="F31" s="11">
        <f t="shared" si="21"/>
        <v>19837.5</v>
      </c>
      <c r="G31" s="12"/>
      <c r="H31" s="11">
        <v>1</v>
      </c>
      <c r="I31" s="11">
        <v>25852</v>
      </c>
      <c r="J31" s="12"/>
      <c r="K31" s="11">
        <v>2</v>
      </c>
      <c r="L31" s="11">
        <v>24873</v>
      </c>
      <c r="M31" s="11">
        <f t="shared" si="22"/>
        <v>12436.5</v>
      </c>
      <c r="O31" s="11">
        <v>2</v>
      </c>
      <c r="P31" s="11">
        <v>24873</v>
      </c>
      <c r="R31" s="11">
        <v>3</v>
      </c>
      <c r="S31" s="11">
        <v>33038</v>
      </c>
      <c r="T31" s="11">
        <f t="shared" si="23"/>
        <v>11012.666666666666</v>
      </c>
      <c r="V31" s="11">
        <v>3</v>
      </c>
      <c r="W31" s="11">
        <v>33038</v>
      </c>
      <c r="X31" s="11">
        <f t="shared" si="33"/>
        <v>11012.666666666666</v>
      </c>
      <c r="Y31" s="11"/>
      <c r="Z31" s="11">
        <f t="shared" si="24"/>
        <v>8165</v>
      </c>
      <c r="AB31" s="11">
        <v>2</v>
      </c>
      <c r="AC31" s="11">
        <v>33038</v>
      </c>
      <c r="AD31" s="11">
        <f t="shared" si="34"/>
        <v>16519</v>
      </c>
      <c r="AE31" s="12"/>
      <c r="AF31" s="11">
        <v>3</v>
      </c>
      <c r="AG31" s="11">
        <v>21989</v>
      </c>
      <c r="AH31" s="11">
        <f t="shared" si="35"/>
        <v>7329.666666666667</v>
      </c>
      <c r="AI31" s="11"/>
      <c r="AJ31" s="11">
        <f t="shared" si="26"/>
        <v>-2884</v>
      </c>
      <c r="AL31" s="11">
        <v>2</v>
      </c>
      <c r="AM31" s="11">
        <v>33912</v>
      </c>
      <c r="AN31" s="11">
        <f t="shared" si="27"/>
        <v>16956</v>
      </c>
      <c r="AO31" s="11"/>
      <c r="AP31" s="11">
        <f t="shared" si="28"/>
        <v>9039</v>
      </c>
      <c r="AR31" s="11">
        <v>2</v>
      </c>
      <c r="AS31" s="11">
        <v>33912</v>
      </c>
      <c r="AT31" s="11">
        <f t="shared" si="29"/>
        <v>16956</v>
      </c>
      <c r="AU31" s="11"/>
      <c r="AV31" s="11">
        <f t="shared" si="30"/>
        <v>9039</v>
      </c>
      <c r="AW31" s="12"/>
      <c r="AX31" s="11">
        <v>2</v>
      </c>
      <c r="AY31" s="11">
        <v>33912</v>
      </c>
      <c r="AZ31" s="11">
        <f t="shared" si="31"/>
        <v>16956</v>
      </c>
      <c r="BA31" s="11"/>
      <c r="BB31" s="11">
        <f t="shared" si="25"/>
        <v>874</v>
      </c>
      <c r="BC31" s="11">
        <f t="shared" si="32"/>
        <v>9039</v>
      </c>
      <c r="BE31" s="11">
        <v>2</v>
      </c>
      <c r="BF31" s="11">
        <v>19935</v>
      </c>
      <c r="BH31" s="11"/>
      <c r="BI31" s="11"/>
    </row>
    <row r="32" spans="1:63">
      <c r="A32" s="10" t="s">
        <v>84</v>
      </c>
      <c r="B32" s="10" t="s">
        <v>46</v>
      </c>
      <c r="C32" s="10" t="s">
        <v>83</v>
      </c>
      <c r="D32" s="11">
        <v>1</v>
      </c>
      <c r="E32" s="11">
        <v>10670</v>
      </c>
      <c r="F32" s="11">
        <f t="shared" si="21"/>
        <v>10670</v>
      </c>
      <c r="G32" s="12"/>
      <c r="H32" s="11">
        <v>0</v>
      </c>
      <c r="I32" s="11">
        <v>4514</v>
      </c>
      <c r="J32" s="12"/>
      <c r="K32" s="11"/>
      <c r="L32" s="11"/>
      <c r="M32" s="11">
        <f t="shared" si="22"/>
        <v>0</v>
      </c>
      <c r="O32" s="11"/>
      <c r="P32" s="11"/>
      <c r="R32" s="11"/>
      <c r="S32" s="11"/>
      <c r="T32" s="11">
        <f t="shared" si="23"/>
        <v>0</v>
      </c>
      <c r="V32" s="11">
        <v>0</v>
      </c>
      <c r="W32" s="11">
        <v>0</v>
      </c>
      <c r="X32" s="11">
        <f t="shared" si="33"/>
        <v>0</v>
      </c>
      <c r="Y32" s="11"/>
      <c r="Z32" s="11">
        <f t="shared" si="24"/>
        <v>0</v>
      </c>
      <c r="AB32" s="11"/>
      <c r="AC32" s="11"/>
      <c r="AD32" s="11">
        <f t="shared" si="34"/>
        <v>0</v>
      </c>
      <c r="AE32" s="12"/>
      <c r="AF32" s="11">
        <v>0</v>
      </c>
      <c r="AG32" s="11">
        <v>0</v>
      </c>
      <c r="AH32" s="11">
        <f t="shared" si="35"/>
        <v>0</v>
      </c>
      <c r="AI32" s="11"/>
      <c r="AJ32" s="11">
        <f t="shared" si="26"/>
        <v>0</v>
      </c>
      <c r="AL32" s="11">
        <v>0</v>
      </c>
      <c r="AM32" s="11">
        <v>0</v>
      </c>
      <c r="AN32" s="11">
        <f t="shared" si="27"/>
        <v>0</v>
      </c>
      <c r="AO32" s="11"/>
      <c r="AP32" s="11">
        <f t="shared" si="28"/>
        <v>0</v>
      </c>
      <c r="AR32" s="11">
        <v>0</v>
      </c>
      <c r="AS32" s="11">
        <v>0</v>
      </c>
      <c r="AT32" s="11">
        <f t="shared" si="29"/>
        <v>0</v>
      </c>
      <c r="AU32" s="11"/>
      <c r="AV32" s="11">
        <f t="shared" si="30"/>
        <v>0</v>
      </c>
      <c r="AW32" s="12"/>
      <c r="AX32" s="11">
        <v>0</v>
      </c>
      <c r="AY32" s="11">
        <v>0</v>
      </c>
      <c r="AZ32" s="11">
        <f t="shared" si="31"/>
        <v>0</v>
      </c>
      <c r="BA32" s="11"/>
      <c r="BB32" s="11">
        <f t="shared" si="25"/>
        <v>0</v>
      </c>
      <c r="BC32" s="11">
        <f t="shared" si="32"/>
        <v>0</v>
      </c>
      <c r="BE32" s="11">
        <v>0</v>
      </c>
      <c r="BF32" s="11">
        <v>0</v>
      </c>
      <c r="BH32" s="11"/>
      <c r="BI32" s="11"/>
    </row>
    <row r="33" spans="1:61">
      <c r="A33" s="10" t="s">
        <v>85</v>
      </c>
      <c r="B33" s="10" t="s">
        <v>36</v>
      </c>
      <c r="C33" s="10" t="s">
        <v>83</v>
      </c>
      <c r="D33" s="11">
        <v>31</v>
      </c>
      <c r="E33" s="11">
        <v>299052.0033333333</v>
      </c>
      <c r="F33" s="11">
        <f t="shared" si="21"/>
        <v>9646.8388172042996</v>
      </c>
      <c r="G33" s="12"/>
      <c r="H33" s="11">
        <v>27</v>
      </c>
      <c r="I33" s="11">
        <v>645335.67000000004</v>
      </c>
      <c r="J33" s="12"/>
      <c r="K33" s="11">
        <v>19</v>
      </c>
      <c r="L33" s="11">
        <v>686217</v>
      </c>
      <c r="M33" s="11">
        <f t="shared" si="22"/>
        <v>36116.684210526313</v>
      </c>
      <c r="O33" s="11">
        <v>15</v>
      </c>
      <c r="P33" s="11">
        <v>631986.67000000004</v>
      </c>
      <c r="R33" s="11">
        <v>6</v>
      </c>
      <c r="S33" s="11">
        <v>188464</v>
      </c>
      <c r="T33" s="11">
        <f t="shared" si="23"/>
        <v>31410.666666666668</v>
      </c>
      <c r="V33" s="11">
        <v>9</v>
      </c>
      <c r="W33" s="11">
        <v>240387</v>
      </c>
      <c r="X33" s="11">
        <f t="shared" si="33"/>
        <v>26709.666666666668</v>
      </c>
      <c r="Y33" s="11"/>
      <c r="Z33" s="11">
        <f t="shared" si="24"/>
        <v>-391599.67000000004</v>
      </c>
      <c r="AB33" s="11">
        <v>9</v>
      </c>
      <c r="AC33" s="11">
        <v>240387</v>
      </c>
      <c r="AD33" s="11">
        <f t="shared" si="34"/>
        <v>26709.666666666668</v>
      </c>
      <c r="AE33" s="12"/>
      <c r="AF33" s="11">
        <v>9</v>
      </c>
      <c r="AG33" s="11">
        <v>302692</v>
      </c>
      <c r="AH33" s="11">
        <f t="shared" si="35"/>
        <v>33632.444444444445</v>
      </c>
      <c r="AI33" s="11">
        <v>10577</v>
      </c>
      <c r="AJ33" s="11">
        <f t="shared" si="26"/>
        <v>-329294.67000000004</v>
      </c>
      <c r="AL33" s="11">
        <v>8</v>
      </c>
      <c r="AM33" s="11">
        <v>302692</v>
      </c>
      <c r="AN33" s="11">
        <f t="shared" si="27"/>
        <v>37836.5</v>
      </c>
      <c r="AO33" s="11">
        <v>10577</v>
      </c>
      <c r="AP33" s="11">
        <f t="shared" si="28"/>
        <v>-329294.67000000004</v>
      </c>
      <c r="AR33" s="11">
        <v>8</v>
      </c>
      <c r="AS33" s="11">
        <v>302692</v>
      </c>
      <c r="AT33" s="11">
        <f t="shared" si="29"/>
        <v>37836.5</v>
      </c>
      <c r="AU33" s="11">
        <v>10577</v>
      </c>
      <c r="AV33" s="11">
        <f t="shared" si="30"/>
        <v>-329294.67000000004</v>
      </c>
      <c r="AW33" s="12"/>
      <c r="AX33" s="11">
        <v>8</v>
      </c>
      <c r="AY33" s="11">
        <v>302692</v>
      </c>
      <c r="AZ33" s="11">
        <f t="shared" si="31"/>
        <v>37836.5</v>
      </c>
      <c r="BA33" s="11">
        <v>10577</v>
      </c>
      <c r="BB33" s="11">
        <f t="shared" si="25"/>
        <v>62305</v>
      </c>
      <c r="BC33" s="11">
        <f t="shared" si="32"/>
        <v>-329294.67000000004</v>
      </c>
      <c r="BE33" s="11">
        <v>0</v>
      </c>
      <c r="BF33" s="11">
        <v>0</v>
      </c>
      <c r="BH33" s="11"/>
      <c r="BI33" s="11"/>
    </row>
    <row r="34" spans="1:61">
      <c r="A34" s="10" t="s">
        <v>86</v>
      </c>
      <c r="B34" s="10" t="s">
        <v>87</v>
      </c>
      <c r="C34" s="10" t="s">
        <v>83</v>
      </c>
      <c r="D34" s="11">
        <v>1</v>
      </c>
      <c r="E34" s="11">
        <v>28590</v>
      </c>
      <c r="F34" s="11">
        <f>IF(D34=0,0,+E34/D34)</f>
        <v>28590</v>
      </c>
      <c r="G34" s="12"/>
      <c r="H34" s="11">
        <v>1</v>
      </c>
      <c r="I34" s="11">
        <v>30347</v>
      </c>
      <c r="J34" s="12"/>
      <c r="K34" s="11">
        <v>0</v>
      </c>
      <c r="L34" s="11">
        <v>13384</v>
      </c>
      <c r="M34" s="11">
        <f>IF(K34=0,0,+L34/K34)</f>
        <v>0</v>
      </c>
      <c r="O34" s="11">
        <v>0</v>
      </c>
      <c r="P34" s="11">
        <v>13384</v>
      </c>
      <c r="R34" s="11">
        <v>1</v>
      </c>
      <c r="S34" s="11">
        <v>21337</v>
      </c>
      <c r="T34" s="11">
        <f t="shared" si="23"/>
        <v>21337</v>
      </c>
      <c r="V34" s="11">
        <v>1</v>
      </c>
      <c r="W34" s="11">
        <v>21337</v>
      </c>
      <c r="X34" s="11">
        <f t="shared" si="33"/>
        <v>21337</v>
      </c>
      <c r="Y34" s="11"/>
      <c r="Z34" s="11">
        <f t="shared" si="24"/>
        <v>7953</v>
      </c>
      <c r="AB34" s="11">
        <v>1</v>
      </c>
      <c r="AC34" s="11">
        <v>21337</v>
      </c>
      <c r="AD34" s="11">
        <f t="shared" si="34"/>
        <v>21337</v>
      </c>
      <c r="AE34" s="12"/>
      <c r="AF34" s="11">
        <v>1</v>
      </c>
      <c r="AG34" s="11">
        <v>21337</v>
      </c>
      <c r="AH34" s="11">
        <f t="shared" si="35"/>
        <v>21337</v>
      </c>
      <c r="AI34" s="11"/>
      <c r="AJ34" s="11">
        <f t="shared" si="26"/>
        <v>7953</v>
      </c>
      <c r="AL34" s="11">
        <v>1</v>
      </c>
      <c r="AM34" s="11">
        <v>21337</v>
      </c>
      <c r="AN34" s="11">
        <f t="shared" si="27"/>
        <v>21337</v>
      </c>
      <c r="AO34" s="11"/>
      <c r="AP34" s="11">
        <f t="shared" si="28"/>
        <v>7953</v>
      </c>
      <c r="AR34" s="11">
        <v>1</v>
      </c>
      <c r="AS34" s="11">
        <v>21337</v>
      </c>
      <c r="AT34" s="11">
        <f t="shared" si="29"/>
        <v>21337</v>
      </c>
      <c r="AU34" s="11"/>
      <c r="AV34" s="11">
        <f t="shared" si="30"/>
        <v>7953</v>
      </c>
      <c r="AW34" s="12"/>
      <c r="AX34" s="11">
        <v>1</v>
      </c>
      <c r="AY34" s="11">
        <v>21337</v>
      </c>
      <c r="AZ34" s="11">
        <f t="shared" si="31"/>
        <v>21337</v>
      </c>
      <c r="BA34" s="11"/>
      <c r="BB34" s="11">
        <f t="shared" si="25"/>
        <v>0</v>
      </c>
      <c r="BC34" s="11">
        <f t="shared" si="32"/>
        <v>7953</v>
      </c>
      <c r="BE34" s="11">
        <v>0</v>
      </c>
      <c r="BF34" s="11">
        <v>0</v>
      </c>
      <c r="BH34" s="11"/>
      <c r="BI34" s="11"/>
    </row>
    <row r="35" spans="1:61">
      <c r="A35" s="10" t="s">
        <v>88</v>
      </c>
      <c r="B35" s="10" t="s">
        <v>36</v>
      </c>
      <c r="C35" s="10" t="s">
        <v>75</v>
      </c>
      <c r="D35" s="11">
        <v>2</v>
      </c>
      <c r="E35" s="11">
        <v>22310</v>
      </c>
      <c r="F35" s="11">
        <f>IF(D35=0,0,+E35/D35)</f>
        <v>11155</v>
      </c>
      <c r="G35" s="12"/>
      <c r="H35" s="11">
        <v>0</v>
      </c>
      <c r="I35" s="11">
        <v>22310</v>
      </c>
      <c r="J35" s="12"/>
      <c r="K35" s="11"/>
      <c r="L35" s="11"/>
      <c r="M35" s="11">
        <f>IF(K35=0,0,+L35/K35)</f>
        <v>0</v>
      </c>
      <c r="O35" s="11"/>
      <c r="P35" s="11"/>
      <c r="R35" s="11"/>
      <c r="S35" s="11"/>
      <c r="T35" s="11">
        <f t="shared" si="23"/>
        <v>0</v>
      </c>
      <c r="V35" s="11">
        <v>0</v>
      </c>
      <c r="W35" s="11">
        <v>0</v>
      </c>
      <c r="X35" s="11">
        <f t="shared" si="33"/>
        <v>0</v>
      </c>
      <c r="Y35" s="11"/>
      <c r="Z35" s="11">
        <f t="shared" si="24"/>
        <v>0</v>
      </c>
      <c r="AB35" s="11"/>
      <c r="AC35" s="11"/>
      <c r="AD35" s="11">
        <f t="shared" si="34"/>
        <v>0</v>
      </c>
      <c r="AE35" s="12"/>
      <c r="AF35" s="11">
        <v>0</v>
      </c>
      <c r="AG35" s="11">
        <v>0</v>
      </c>
      <c r="AH35" s="11">
        <f t="shared" si="35"/>
        <v>0</v>
      </c>
      <c r="AI35" s="11"/>
      <c r="AJ35" s="11">
        <f t="shared" si="26"/>
        <v>0</v>
      </c>
      <c r="AL35" s="11">
        <v>0</v>
      </c>
      <c r="AM35" s="11">
        <v>0</v>
      </c>
      <c r="AN35" s="11">
        <f t="shared" si="27"/>
        <v>0</v>
      </c>
      <c r="AO35" s="11"/>
      <c r="AP35" s="11">
        <f t="shared" si="28"/>
        <v>0</v>
      </c>
      <c r="AR35" s="11">
        <v>0</v>
      </c>
      <c r="AS35" s="11">
        <v>0</v>
      </c>
      <c r="AT35" s="11">
        <f t="shared" si="29"/>
        <v>0</v>
      </c>
      <c r="AU35" s="11"/>
      <c r="AV35" s="11">
        <f t="shared" si="30"/>
        <v>0</v>
      </c>
      <c r="AW35" s="12"/>
      <c r="AX35" s="11">
        <v>0</v>
      </c>
      <c r="AY35" s="11">
        <v>0</v>
      </c>
      <c r="AZ35" s="11">
        <f t="shared" si="31"/>
        <v>0</v>
      </c>
      <c r="BA35" s="11"/>
      <c r="BB35" s="11">
        <f t="shared" si="25"/>
        <v>0</v>
      </c>
      <c r="BC35" s="11">
        <f t="shared" si="32"/>
        <v>0</v>
      </c>
      <c r="BE35" s="11">
        <v>0</v>
      </c>
      <c r="BF35" s="11">
        <v>0</v>
      </c>
      <c r="BH35" s="11"/>
      <c r="BI35" s="11"/>
    </row>
    <row r="36" spans="1:61">
      <c r="A36" s="10" t="s">
        <v>89</v>
      </c>
      <c r="B36" s="10" t="s">
        <v>90</v>
      </c>
      <c r="C36" s="10" t="s">
        <v>75</v>
      </c>
      <c r="D36" s="11">
        <v>0</v>
      </c>
      <c r="E36" s="11"/>
      <c r="F36" s="11">
        <f>IF(D36=0,0,+E36/D36)</f>
        <v>0</v>
      </c>
      <c r="G36" s="12"/>
      <c r="H36" s="11">
        <v>1</v>
      </c>
      <c r="I36" s="11">
        <v>69342</v>
      </c>
      <c r="J36" s="12"/>
      <c r="K36" s="11">
        <v>1</v>
      </c>
      <c r="L36" s="11">
        <v>69342</v>
      </c>
      <c r="M36" s="11">
        <f>IF(K36=0,0,+L36/K36)</f>
        <v>69342</v>
      </c>
      <c r="O36" s="11">
        <v>0</v>
      </c>
      <c r="P36" s="11">
        <v>41339</v>
      </c>
      <c r="R36" s="11"/>
      <c r="S36" s="11"/>
      <c r="T36" s="11">
        <f t="shared" si="23"/>
        <v>0</v>
      </c>
      <c r="V36" s="11">
        <v>0</v>
      </c>
      <c r="W36" s="11">
        <v>0</v>
      </c>
      <c r="X36" s="11">
        <f t="shared" si="33"/>
        <v>0</v>
      </c>
      <c r="Y36" s="11"/>
      <c r="Z36" s="11">
        <f t="shared" si="24"/>
        <v>-41339</v>
      </c>
      <c r="AB36" s="11"/>
      <c r="AC36" s="11"/>
      <c r="AD36" s="11">
        <f t="shared" si="34"/>
        <v>0</v>
      </c>
      <c r="AE36" s="12"/>
      <c r="AF36" s="11">
        <v>0</v>
      </c>
      <c r="AG36" s="11">
        <v>0</v>
      </c>
      <c r="AH36" s="11">
        <f t="shared" si="35"/>
        <v>0</v>
      </c>
      <c r="AI36" s="11"/>
      <c r="AJ36" s="11">
        <f t="shared" si="26"/>
        <v>-41339</v>
      </c>
      <c r="AL36" s="11">
        <v>0</v>
      </c>
      <c r="AM36" s="11">
        <v>0</v>
      </c>
      <c r="AN36" s="11">
        <f t="shared" si="27"/>
        <v>0</v>
      </c>
      <c r="AO36" s="11"/>
      <c r="AP36" s="11">
        <f t="shared" si="28"/>
        <v>-41339</v>
      </c>
      <c r="AR36" s="11">
        <v>0</v>
      </c>
      <c r="AS36" s="11">
        <v>0</v>
      </c>
      <c r="AT36" s="11">
        <f t="shared" si="29"/>
        <v>0</v>
      </c>
      <c r="AU36" s="11"/>
      <c r="AV36" s="11">
        <f t="shared" si="30"/>
        <v>-41339</v>
      </c>
      <c r="AW36" s="12"/>
      <c r="AX36" s="11">
        <v>0</v>
      </c>
      <c r="AY36" s="11">
        <v>0</v>
      </c>
      <c r="AZ36" s="11">
        <f t="shared" si="31"/>
        <v>0</v>
      </c>
      <c r="BA36" s="11"/>
      <c r="BB36" s="11">
        <f t="shared" si="25"/>
        <v>0</v>
      </c>
      <c r="BC36" s="11">
        <f t="shared" si="32"/>
        <v>-41339</v>
      </c>
      <c r="BE36" s="11">
        <v>0</v>
      </c>
      <c r="BF36" s="11">
        <v>0</v>
      </c>
      <c r="BH36" s="11"/>
      <c r="BI36" s="11"/>
    </row>
    <row r="37" spans="1:61">
      <c r="A37" s="10" t="s">
        <v>91</v>
      </c>
      <c r="B37" s="10" t="s">
        <v>92</v>
      </c>
      <c r="C37" s="10" t="s">
        <v>75</v>
      </c>
      <c r="D37" s="11"/>
      <c r="E37" s="11"/>
      <c r="F37" s="11"/>
      <c r="G37" s="12"/>
      <c r="H37" s="11"/>
      <c r="I37" s="11"/>
      <c r="J37" s="12"/>
      <c r="K37" s="11"/>
      <c r="L37" s="11"/>
      <c r="M37" s="11"/>
      <c r="O37" s="11"/>
      <c r="P37" s="11"/>
      <c r="R37" s="11"/>
      <c r="S37" s="11"/>
      <c r="T37" s="11"/>
      <c r="V37" s="11">
        <v>1</v>
      </c>
      <c r="W37" s="11">
        <v>0</v>
      </c>
      <c r="X37" s="11">
        <f t="shared" si="33"/>
        <v>0</v>
      </c>
      <c r="Y37" s="11"/>
      <c r="Z37" s="11">
        <f t="shared" si="24"/>
        <v>0</v>
      </c>
      <c r="AB37" s="11">
        <v>1</v>
      </c>
      <c r="AC37" s="11">
        <v>22425</v>
      </c>
      <c r="AD37" s="11">
        <f t="shared" si="34"/>
        <v>22425</v>
      </c>
      <c r="AE37" s="12"/>
      <c r="AF37" s="11">
        <v>0</v>
      </c>
      <c r="AG37" s="11">
        <v>0</v>
      </c>
      <c r="AH37" s="11">
        <f t="shared" si="35"/>
        <v>0</v>
      </c>
      <c r="AI37" s="11"/>
      <c r="AJ37" s="11">
        <f t="shared" si="26"/>
        <v>0</v>
      </c>
      <c r="AL37" s="11">
        <v>0</v>
      </c>
      <c r="AM37" s="11">
        <v>0</v>
      </c>
      <c r="AN37" s="11">
        <f t="shared" si="27"/>
        <v>0</v>
      </c>
      <c r="AO37" s="11"/>
      <c r="AP37" s="11">
        <f t="shared" si="28"/>
        <v>0</v>
      </c>
      <c r="AR37" s="11">
        <v>0</v>
      </c>
      <c r="AS37" s="11">
        <v>0</v>
      </c>
      <c r="AT37" s="11">
        <f t="shared" si="29"/>
        <v>0</v>
      </c>
      <c r="AU37" s="11"/>
      <c r="AV37" s="11">
        <f t="shared" si="30"/>
        <v>0</v>
      </c>
      <c r="AW37" s="12"/>
      <c r="AX37" s="11">
        <v>0</v>
      </c>
      <c r="AY37" s="11">
        <v>0</v>
      </c>
      <c r="AZ37" s="11">
        <f t="shared" si="31"/>
        <v>0</v>
      </c>
      <c r="BA37" s="11"/>
      <c r="BB37" s="11">
        <f t="shared" si="25"/>
        <v>0</v>
      </c>
      <c r="BC37" s="11">
        <f t="shared" si="32"/>
        <v>0</v>
      </c>
      <c r="BE37" s="11">
        <v>0</v>
      </c>
      <c r="BF37" s="11">
        <v>0</v>
      </c>
      <c r="BH37" s="11"/>
      <c r="BI37" s="11"/>
    </row>
    <row r="38" spans="1:61">
      <c r="A38" s="10" t="s">
        <v>93</v>
      </c>
      <c r="B38" s="10" t="s">
        <v>36</v>
      </c>
      <c r="C38" s="10" t="s">
        <v>94</v>
      </c>
      <c r="D38" s="11"/>
      <c r="E38" s="11"/>
      <c r="F38" s="11"/>
      <c r="G38" s="12"/>
      <c r="H38" s="11"/>
      <c r="I38" s="11"/>
      <c r="J38" s="12"/>
      <c r="K38" s="11"/>
      <c r="L38" s="11"/>
      <c r="M38" s="11"/>
      <c r="O38" s="11"/>
      <c r="P38" s="11"/>
      <c r="R38" s="11"/>
      <c r="S38" s="11"/>
      <c r="T38" s="11"/>
      <c r="V38" s="11"/>
      <c r="W38" s="11"/>
      <c r="X38" s="11"/>
      <c r="Y38" s="11"/>
      <c r="Z38" s="11"/>
      <c r="AB38" s="11">
        <v>1</v>
      </c>
      <c r="AC38" s="11">
        <v>20077</v>
      </c>
      <c r="AD38" s="11"/>
      <c r="AE38" s="12"/>
      <c r="AF38" s="11">
        <v>1</v>
      </c>
      <c r="AG38" s="11">
        <v>36000</v>
      </c>
      <c r="AH38" s="11"/>
      <c r="AI38" s="11"/>
      <c r="AJ38" s="11">
        <f t="shared" si="26"/>
        <v>36000</v>
      </c>
      <c r="AL38" s="11">
        <v>1</v>
      </c>
      <c r="AM38" s="11">
        <v>36000</v>
      </c>
      <c r="AN38" s="11">
        <f t="shared" si="27"/>
        <v>36000</v>
      </c>
      <c r="AO38" s="11"/>
      <c r="AP38" s="11">
        <f t="shared" si="28"/>
        <v>36000</v>
      </c>
      <c r="AR38" s="11">
        <v>1</v>
      </c>
      <c r="AS38" s="11">
        <v>36000</v>
      </c>
      <c r="AT38" s="11">
        <f t="shared" si="29"/>
        <v>36000</v>
      </c>
      <c r="AU38" s="11"/>
      <c r="AV38" s="11">
        <f t="shared" si="30"/>
        <v>36000</v>
      </c>
      <c r="AW38" s="12"/>
      <c r="AX38" s="11">
        <v>1</v>
      </c>
      <c r="AY38" s="11">
        <v>36000</v>
      </c>
      <c r="AZ38" s="11">
        <f t="shared" si="31"/>
        <v>36000</v>
      </c>
      <c r="BA38" s="11"/>
      <c r="BB38" s="11">
        <f t="shared" si="25"/>
        <v>36000</v>
      </c>
      <c r="BC38" s="11">
        <f t="shared" si="32"/>
        <v>36000</v>
      </c>
      <c r="BE38" s="11">
        <v>0</v>
      </c>
      <c r="BF38" s="11">
        <v>0</v>
      </c>
      <c r="BH38" s="11"/>
      <c r="BI38" s="11"/>
    </row>
    <row r="39" spans="1:61">
      <c r="A39" s="10" t="s">
        <v>95</v>
      </c>
      <c r="B39" s="10" t="s">
        <v>40</v>
      </c>
      <c r="C39" s="10" t="s">
        <v>75</v>
      </c>
      <c r="D39" s="11">
        <v>0</v>
      </c>
      <c r="E39" s="11"/>
      <c r="F39" s="11">
        <f>IF(D39=0,0,+E39/D39)</f>
        <v>0</v>
      </c>
      <c r="G39" s="12"/>
      <c r="H39" s="11"/>
      <c r="I39" s="11"/>
      <c r="J39" s="12"/>
      <c r="K39" s="11"/>
      <c r="L39" s="11"/>
      <c r="M39" s="11">
        <f>IF(K39=0,0,+L39/K39)</f>
        <v>0</v>
      </c>
      <c r="O39" s="11"/>
      <c r="P39" s="11"/>
      <c r="R39" s="11">
        <v>1</v>
      </c>
      <c r="S39" s="11">
        <v>65000</v>
      </c>
      <c r="T39" s="11">
        <f>IF(R39=0,0,+S39/R39)</f>
        <v>65000</v>
      </c>
      <c r="V39" s="11">
        <v>1</v>
      </c>
      <c r="W39" s="11">
        <v>65000</v>
      </c>
      <c r="X39" s="11">
        <f t="shared" si="33"/>
        <v>65000</v>
      </c>
      <c r="Y39" s="11"/>
      <c r="Z39" s="11">
        <f t="shared" ref="Z39:Z57" si="36">+W39-P39</f>
        <v>65000</v>
      </c>
      <c r="AB39" s="11">
        <v>1</v>
      </c>
      <c r="AC39" s="11">
        <v>65000</v>
      </c>
      <c r="AD39" s="11">
        <f t="shared" si="34"/>
        <v>65000</v>
      </c>
      <c r="AE39" s="12"/>
      <c r="AF39" s="11">
        <v>1</v>
      </c>
      <c r="AG39" s="11">
        <v>65000</v>
      </c>
      <c r="AH39" s="11">
        <f t="shared" ref="AH39:AH57" si="37">IF(AF39=0,0,+AG39/AF39)</f>
        <v>65000</v>
      </c>
      <c r="AI39" s="11"/>
      <c r="AJ39" s="11">
        <f t="shared" si="26"/>
        <v>65000</v>
      </c>
      <c r="AL39" s="11">
        <v>1</v>
      </c>
      <c r="AM39" s="11">
        <v>65000</v>
      </c>
      <c r="AN39" s="11">
        <f t="shared" si="27"/>
        <v>65000</v>
      </c>
      <c r="AO39" s="11"/>
      <c r="AP39" s="11">
        <f t="shared" si="28"/>
        <v>65000</v>
      </c>
      <c r="AR39" s="11">
        <v>1</v>
      </c>
      <c r="AS39" s="11">
        <v>65000</v>
      </c>
      <c r="AT39" s="11">
        <f t="shared" si="29"/>
        <v>65000</v>
      </c>
      <c r="AU39" s="11"/>
      <c r="AV39" s="11">
        <f t="shared" si="30"/>
        <v>65000</v>
      </c>
      <c r="AW39" s="12"/>
      <c r="AX39" s="11">
        <v>1</v>
      </c>
      <c r="AY39" s="11">
        <v>65000</v>
      </c>
      <c r="AZ39" s="11">
        <f t="shared" si="31"/>
        <v>65000</v>
      </c>
      <c r="BA39" s="11"/>
      <c r="BB39" s="11">
        <f t="shared" si="25"/>
        <v>0</v>
      </c>
      <c r="BC39" s="11">
        <f t="shared" si="32"/>
        <v>65000</v>
      </c>
      <c r="BE39" s="11">
        <v>0</v>
      </c>
      <c r="BF39" s="11">
        <v>0</v>
      </c>
      <c r="BH39" s="11"/>
      <c r="BI39" s="11"/>
    </row>
    <row r="40" spans="1:61">
      <c r="A40" s="10" t="s">
        <v>96</v>
      </c>
      <c r="B40" s="10" t="s">
        <v>36</v>
      </c>
      <c r="C40" s="10" t="s">
        <v>75</v>
      </c>
      <c r="D40" s="11"/>
      <c r="E40" s="11"/>
      <c r="F40" s="11"/>
      <c r="G40" s="12"/>
      <c r="H40" s="11"/>
      <c r="I40" s="11"/>
      <c r="J40" s="12"/>
      <c r="K40" s="11"/>
      <c r="L40" s="11"/>
      <c r="M40" s="11"/>
      <c r="O40" s="11"/>
      <c r="P40" s="11"/>
      <c r="R40" s="11"/>
      <c r="S40" s="11"/>
      <c r="T40" s="11"/>
      <c r="V40" s="11">
        <v>1</v>
      </c>
      <c r="W40" s="11">
        <v>10769</v>
      </c>
      <c r="X40" s="11">
        <f t="shared" si="33"/>
        <v>10769</v>
      </c>
      <c r="Y40" s="11"/>
      <c r="Z40" s="11">
        <f t="shared" si="36"/>
        <v>10769</v>
      </c>
      <c r="AB40" s="11">
        <v>1</v>
      </c>
      <c r="AC40" s="11">
        <v>10769</v>
      </c>
      <c r="AD40" s="11">
        <f t="shared" si="34"/>
        <v>10769</v>
      </c>
      <c r="AE40" s="12"/>
      <c r="AF40" s="11">
        <v>2</v>
      </c>
      <c r="AG40" s="11">
        <v>71346</v>
      </c>
      <c r="AH40" s="11">
        <f t="shared" si="37"/>
        <v>35673</v>
      </c>
      <c r="AI40" s="11"/>
      <c r="AJ40" s="11">
        <f t="shared" si="26"/>
        <v>71346</v>
      </c>
      <c r="AL40" s="11">
        <v>3</v>
      </c>
      <c r="AM40" s="11">
        <v>91538</v>
      </c>
      <c r="AN40" s="11">
        <f t="shared" si="27"/>
        <v>30512.666666666668</v>
      </c>
      <c r="AO40" s="11"/>
      <c r="AP40" s="11">
        <f t="shared" si="28"/>
        <v>91538</v>
      </c>
      <c r="AR40" s="11">
        <v>3</v>
      </c>
      <c r="AS40" s="11">
        <v>91538</v>
      </c>
      <c r="AT40" s="11">
        <f t="shared" si="29"/>
        <v>30512.666666666668</v>
      </c>
      <c r="AU40" s="11"/>
      <c r="AV40" s="11">
        <f t="shared" si="30"/>
        <v>91538</v>
      </c>
      <c r="AW40" s="12"/>
      <c r="AX40" s="11">
        <v>4</v>
      </c>
      <c r="AY40" s="11">
        <v>107019</v>
      </c>
      <c r="AZ40" s="11">
        <f t="shared" si="31"/>
        <v>26754.75</v>
      </c>
      <c r="BA40" s="11"/>
      <c r="BB40" s="11">
        <f t="shared" si="25"/>
        <v>96250</v>
      </c>
      <c r="BC40" s="11">
        <f t="shared" si="32"/>
        <v>107019</v>
      </c>
      <c r="BE40" s="11">
        <v>2</v>
      </c>
      <c r="BF40" s="11">
        <v>35673</v>
      </c>
      <c r="BH40" s="11"/>
      <c r="BI40" s="11"/>
    </row>
    <row r="41" spans="1:61">
      <c r="A41" s="10" t="s">
        <v>97</v>
      </c>
      <c r="B41" s="10"/>
      <c r="C41" s="10"/>
      <c r="D41" s="11">
        <v>0</v>
      </c>
      <c r="E41" s="11"/>
      <c r="F41" s="11">
        <f t="shared" ref="F41:F51" si="38">IF(D41=0,0,+E41/D41)</f>
        <v>0</v>
      </c>
      <c r="G41" s="12"/>
      <c r="H41" s="11">
        <v>1</v>
      </c>
      <c r="I41" s="11">
        <v>21938</v>
      </c>
      <c r="J41" s="12"/>
      <c r="K41" s="11">
        <v>0</v>
      </c>
      <c r="L41" s="11">
        <v>16088</v>
      </c>
      <c r="M41" s="11">
        <f t="shared" ref="M41:M51" si="39">IF(K41=0,0,+L41/K41)</f>
        <v>0</v>
      </c>
      <c r="O41" s="11">
        <v>0</v>
      </c>
      <c r="P41" s="11">
        <v>28519</v>
      </c>
      <c r="R41" s="11"/>
      <c r="S41" s="11"/>
      <c r="T41" s="11">
        <f t="shared" ref="T41:T51" si="40">IF(R41=0,0,+S41/R41)</f>
        <v>0</v>
      </c>
      <c r="V41" s="11">
        <v>0</v>
      </c>
      <c r="W41" s="11">
        <v>0</v>
      </c>
      <c r="X41" s="11">
        <f t="shared" si="33"/>
        <v>0</v>
      </c>
      <c r="Y41" s="11"/>
      <c r="Z41" s="11">
        <f t="shared" si="36"/>
        <v>-28519</v>
      </c>
      <c r="AB41" s="11"/>
      <c r="AC41" s="11"/>
      <c r="AD41" s="11">
        <f t="shared" si="34"/>
        <v>0</v>
      </c>
      <c r="AE41" s="12"/>
      <c r="AF41" s="11">
        <v>0</v>
      </c>
      <c r="AG41" s="11">
        <v>0</v>
      </c>
      <c r="AH41" s="11">
        <f t="shared" si="37"/>
        <v>0</v>
      </c>
      <c r="AI41" s="11"/>
      <c r="AJ41" s="11">
        <f t="shared" si="26"/>
        <v>-28519</v>
      </c>
      <c r="AL41" s="11">
        <v>0</v>
      </c>
      <c r="AM41" s="11">
        <v>0</v>
      </c>
      <c r="AN41" s="11">
        <f t="shared" si="27"/>
        <v>0</v>
      </c>
      <c r="AO41" s="11"/>
      <c r="AP41" s="11">
        <f t="shared" si="28"/>
        <v>-28519</v>
      </c>
      <c r="AR41" s="11">
        <v>0</v>
      </c>
      <c r="AS41" s="11">
        <v>0</v>
      </c>
      <c r="AT41" s="11">
        <f t="shared" si="29"/>
        <v>0</v>
      </c>
      <c r="AU41" s="11"/>
      <c r="AV41" s="11">
        <f t="shared" si="30"/>
        <v>-28519</v>
      </c>
      <c r="AW41" s="12"/>
      <c r="AX41" s="11">
        <v>0</v>
      </c>
      <c r="AY41" s="11">
        <v>0</v>
      </c>
      <c r="AZ41" s="11">
        <f t="shared" si="31"/>
        <v>0</v>
      </c>
      <c r="BA41" s="11"/>
      <c r="BB41" s="11">
        <f t="shared" si="25"/>
        <v>0</v>
      </c>
      <c r="BC41" s="11">
        <f t="shared" si="32"/>
        <v>-28519</v>
      </c>
      <c r="BE41" s="11">
        <v>0</v>
      </c>
      <c r="BF41" s="11">
        <v>0</v>
      </c>
      <c r="BH41" s="11"/>
      <c r="BI41" s="11"/>
    </row>
    <row r="42" spans="1:61">
      <c r="A42" s="10" t="s">
        <v>98</v>
      </c>
      <c r="B42" s="10" t="s">
        <v>60</v>
      </c>
      <c r="C42" s="10" t="s">
        <v>75</v>
      </c>
      <c r="D42" s="11">
        <v>17</v>
      </c>
      <c r="E42" s="11">
        <v>978207</v>
      </c>
      <c r="F42" s="11">
        <f t="shared" si="38"/>
        <v>57541.588235294119</v>
      </c>
      <c r="G42" s="12"/>
      <c r="H42" s="11">
        <v>14</v>
      </c>
      <c r="I42" s="11">
        <v>892306</v>
      </c>
      <c r="J42" s="12"/>
      <c r="K42" s="11">
        <v>7</v>
      </c>
      <c r="L42" s="11">
        <v>534726</v>
      </c>
      <c r="M42" s="11">
        <f t="shared" si="39"/>
        <v>76389.428571428565</v>
      </c>
      <c r="O42" s="11">
        <v>7</v>
      </c>
      <c r="P42" s="11">
        <v>534726</v>
      </c>
      <c r="R42" s="11">
        <v>2</v>
      </c>
      <c r="S42" s="11">
        <v>186344</v>
      </c>
      <c r="T42" s="11">
        <f t="shared" si="40"/>
        <v>93172</v>
      </c>
      <c r="V42" s="11">
        <v>2</v>
      </c>
      <c r="W42" s="11">
        <v>186344</v>
      </c>
      <c r="X42" s="11">
        <f t="shared" si="33"/>
        <v>93172</v>
      </c>
      <c r="Y42" s="11"/>
      <c r="Z42" s="11">
        <f t="shared" si="36"/>
        <v>-348382</v>
      </c>
      <c r="AB42" s="11">
        <v>2</v>
      </c>
      <c r="AC42" s="11">
        <v>186344</v>
      </c>
      <c r="AD42" s="11">
        <f t="shared" si="34"/>
        <v>93172</v>
      </c>
      <c r="AE42" s="12"/>
      <c r="AF42" s="11">
        <v>2</v>
      </c>
      <c r="AG42" s="11">
        <v>78269</v>
      </c>
      <c r="AH42" s="11">
        <f t="shared" si="37"/>
        <v>39134.5</v>
      </c>
      <c r="AI42" s="11"/>
      <c r="AJ42" s="11">
        <f t="shared" si="26"/>
        <v>-456457</v>
      </c>
      <c r="AL42" s="11">
        <v>0</v>
      </c>
      <c r="AM42" s="11">
        <v>46538</v>
      </c>
      <c r="AN42" s="11">
        <f t="shared" si="27"/>
        <v>0</v>
      </c>
      <c r="AO42" s="11"/>
      <c r="AP42" s="11">
        <f t="shared" si="28"/>
        <v>-488188</v>
      </c>
      <c r="AR42" s="11">
        <v>0</v>
      </c>
      <c r="AS42" s="11">
        <v>46538</v>
      </c>
      <c r="AT42" s="11">
        <f t="shared" si="29"/>
        <v>0</v>
      </c>
      <c r="AU42" s="11"/>
      <c r="AV42" s="11">
        <f t="shared" si="30"/>
        <v>-488188</v>
      </c>
      <c r="AW42" s="12"/>
      <c r="AX42" s="11">
        <v>0</v>
      </c>
      <c r="AY42" s="11">
        <v>46538</v>
      </c>
      <c r="AZ42" s="11">
        <f t="shared" si="31"/>
        <v>0</v>
      </c>
      <c r="BA42" s="11"/>
      <c r="BB42" s="11">
        <f t="shared" si="25"/>
        <v>-139806</v>
      </c>
      <c r="BC42" s="11">
        <f t="shared" si="32"/>
        <v>-488188</v>
      </c>
      <c r="BE42" s="11">
        <v>0</v>
      </c>
      <c r="BF42" s="11">
        <v>0</v>
      </c>
      <c r="BH42" s="11"/>
      <c r="BI42" s="11"/>
    </row>
    <row r="43" spans="1:61">
      <c r="A43" s="10" t="s">
        <v>99</v>
      </c>
      <c r="B43" s="10" t="s">
        <v>51</v>
      </c>
      <c r="C43" s="10" t="s">
        <v>75</v>
      </c>
      <c r="D43" s="11">
        <v>4</v>
      </c>
      <c r="E43" s="11">
        <v>110620</v>
      </c>
      <c r="F43" s="11">
        <f t="shared" si="38"/>
        <v>27655</v>
      </c>
      <c r="G43" s="12"/>
      <c r="H43" s="11">
        <v>3</v>
      </c>
      <c r="I43" s="11">
        <v>150898.66999999998</v>
      </c>
      <c r="J43" s="12"/>
      <c r="K43" s="11">
        <v>3</v>
      </c>
      <c r="L43" s="11">
        <v>170020</v>
      </c>
      <c r="M43" s="11">
        <f t="shared" si="39"/>
        <v>56673.333333333336</v>
      </c>
      <c r="O43" s="11">
        <v>3</v>
      </c>
      <c r="P43" s="11">
        <v>170020</v>
      </c>
      <c r="R43" s="11">
        <v>2</v>
      </c>
      <c r="S43" s="11">
        <v>142362</v>
      </c>
      <c r="T43" s="11">
        <f t="shared" si="40"/>
        <v>71181</v>
      </c>
      <c r="V43" s="11">
        <v>2</v>
      </c>
      <c r="W43" s="11">
        <v>155919.69230769231</v>
      </c>
      <c r="X43" s="11">
        <f t="shared" si="33"/>
        <v>77959.846153846156</v>
      </c>
      <c r="Y43" s="11"/>
      <c r="Z43" s="11">
        <f t="shared" si="36"/>
        <v>-14100.307692307688</v>
      </c>
      <c r="AB43" s="11">
        <v>2</v>
      </c>
      <c r="AC43" s="11">
        <v>155919.69230769231</v>
      </c>
      <c r="AD43" s="11">
        <f t="shared" si="34"/>
        <v>77959.846153846156</v>
      </c>
      <c r="AE43" s="12"/>
      <c r="AF43" s="11">
        <v>2</v>
      </c>
      <c r="AG43" s="11">
        <v>132022.30769230769</v>
      </c>
      <c r="AH43" s="11">
        <f t="shared" si="37"/>
        <v>66011.153846153844</v>
      </c>
      <c r="AI43" s="11"/>
      <c r="AJ43" s="11">
        <f t="shared" si="26"/>
        <v>-37997.692307692312</v>
      </c>
      <c r="AL43" s="11">
        <v>2</v>
      </c>
      <c r="AM43" s="11">
        <v>132022</v>
      </c>
      <c r="AN43" s="11">
        <f t="shared" si="27"/>
        <v>66011</v>
      </c>
      <c r="AO43" s="11"/>
      <c r="AP43" s="11">
        <f t="shared" si="28"/>
        <v>-37998</v>
      </c>
      <c r="AR43" s="11">
        <v>2</v>
      </c>
      <c r="AS43" s="11">
        <v>132022</v>
      </c>
      <c r="AT43" s="11">
        <f t="shared" si="29"/>
        <v>66011</v>
      </c>
      <c r="AU43" s="11"/>
      <c r="AV43" s="11">
        <f t="shared" si="30"/>
        <v>-37998</v>
      </c>
      <c r="AW43" s="12"/>
      <c r="AX43" s="11">
        <v>2</v>
      </c>
      <c r="AY43" s="11">
        <v>132022</v>
      </c>
      <c r="AZ43" s="11">
        <f t="shared" si="31"/>
        <v>66011</v>
      </c>
      <c r="BA43" s="11"/>
      <c r="BB43" s="11">
        <f t="shared" si="25"/>
        <v>-23897.692307692312</v>
      </c>
      <c r="BC43" s="11">
        <f t="shared" si="32"/>
        <v>-37998</v>
      </c>
      <c r="BE43" s="11">
        <v>0</v>
      </c>
      <c r="BF43" s="11">
        <v>0</v>
      </c>
      <c r="BH43" s="11"/>
      <c r="BI43" s="11"/>
    </row>
    <row r="44" spans="1:61">
      <c r="A44" s="10" t="s">
        <v>100</v>
      </c>
      <c r="B44" s="10" t="s">
        <v>36</v>
      </c>
      <c r="C44" s="10" t="s">
        <v>75</v>
      </c>
      <c r="D44" s="11">
        <v>0</v>
      </c>
      <c r="E44" s="11"/>
      <c r="F44" s="11">
        <f t="shared" si="38"/>
        <v>0</v>
      </c>
      <c r="G44" s="12"/>
      <c r="H44" s="11">
        <v>4</v>
      </c>
      <c r="I44" s="11">
        <v>45865</v>
      </c>
      <c r="J44" s="12"/>
      <c r="K44" s="11">
        <v>3</v>
      </c>
      <c r="L44" s="11">
        <v>69202</v>
      </c>
      <c r="M44" s="11">
        <f t="shared" si="39"/>
        <v>23067.333333333332</v>
      </c>
      <c r="O44" s="11">
        <v>3</v>
      </c>
      <c r="P44" s="11">
        <v>69202</v>
      </c>
      <c r="R44" s="11">
        <v>10</v>
      </c>
      <c r="S44" s="11">
        <v>120301</v>
      </c>
      <c r="T44" s="11">
        <f t="shared" si="40"/>
        <v>12030.1</v>
      </c>
      <c r="V44" s="11">
        <v>10</v>
      </c>
      <c r="W44" s="11">
        <v>120301</v>
      </c>
      <c r="X44" s="11">
        <f t="shared" si="33"/>
        <v>12030.1</v>
      </c>
      <c r="Y44" s="11"/>
      <c r="Z44" s="11">
        <f t="shared" si="36"/>
        <v>51099</v>
      </c>
      <c r="AB44" s="11">
        <v>10</v>
      </c>
      <c r="AC44" s="11">
        <v>120301</v>
      </c>
      <c r="AD44" s="11">
        <f t="shared" si="34"/>
        <v>12030.1</v>
      </c>
      <c r="AE44" s="12"/>
      <c r="AF44" s="11">
        <v>10</v>
      </c>
      <c r="AG44" s="11">
        <v>127289</v>
      </c>
      <c r="AH44" s="11">
        <f t="shared" si="37"/>
        <v>12728.9</v>
      </c>
      <c r="AI44" s="11"/>
      <c r="AJ44" s="11">
        <f t="shared" si="26"/>
        <v>58087</v>
      </c>
      <c r="AL44" s="11">
        <v>9</v>
      </c>
      <c r="AM44" s="11">
        <v>156279</v>
      </c>
      <c r="AN44" s="11">
        <f t="shared" si="27"/>
        <v>17364.333333333332</v>
      </c>
      <c r="AO44" s="11"/>
      <c r="AP44" s="11">
        <f t="shared" si="28"/>
        <v>87077</v>
      </c>
      <c r="AR44" s="11">
        <v>10</v>
      </c>
      <c r="AS44" s="11">
        <v>164933</v>
      </c>
      <c r="AT44" s="11">
        <f t="shared" si="29"/>
        <v>16493.3</v>
      </c>
      <c r="AU44" s="11"/>
      <c r="AV44" s="11">
        <f t="shared" si="30"/>
        <v>95731</v>
      </c>
      <c r="AW44" s="12"/>
      <c r="AX44" s="11">
        <v>10</v>
      </c>
      <c r="AY44" s="11">
        <v>169087</v>
      </c>
      <c r="AZ44" s="11">
        <f t="shared" si="31"/>
        <v>16908.7</v>
      </c>
      <c r="BA44" s="11"/>
      <c r="BB44" s="11">
        <f t="shared" si="25"/>
        <v>48786</v>
      </c>
      <c r="BC44" s="11">
        <f t="shared" si="32"/>
        <v>99885</v>
      </c>
      <c r="BE44" s="11">
        <v>4</v>
      </c>
      <c r="BF44" s="11">
        <v>41798</v>
      </c>
      <c r="BH44" s="11"/>
      <c r="BI44" s="11"/>
    </row>
    <row r="45" spans="1:61">
      <c r="A45" s="10" t="s">
        <v>101</v>
      </c>
      <c r="B45" s="10" t="s">
        <v>51</v>
      </c>
      <c r="C45" s="10" t="s">
        <v>83</v>
      </c>
      <c r="D45" s="11">
        <v>3</v>
      </c>
      <c r="E45" s="11">
        <v>84600</v>
      </c>
      <c r="F45" s="11">
        <f t="shared" si="38"/>
        <v>28200</v>
      </c>
      <c r="G45" s="12"/>
      <c r="H45" s="11">
        <v>3</v>
      </c>
      <c r="I45" s="11">
        <v>85743</v>
      </c>
      <c r="J45" s="12"/>
      <c r="K45" s="11">
        <v>2</v>
      </c>
      <c r="L45" s="11">
        <v>90416</v>
      </c>
      <c r="M45" s="11">
        <f t="shared" si="39"/>
        <v>45208</v>
      </c>
      <c r="O45" s="11">
        <v>2</v>
      </c>
      <c r="P45" s="11">
        <v>90416</v>
      </c>
      <c r="R45" s="11">
        <v>2</v>
      </c>
      <c r="S45" s="11">
        <v>70873</v>
      </c>
      <c r="T45" s="11">
        <f t="shared" si="40"/>
        <v>35436.5</v>
      </c>
      <c r="V45" s="11">
        <v>3</v>
      </c>
      <c r="W45" s="11">
        <v>74719</v>
      </c>
      <c r="X45" s="11">
        <f t="shared" si="33"/>
        <v>24906.333333333332</v>
      </c>
      <c r="Y45" s="11"/>
      <c r="Z45" s="11">
        <f t="shared" si="36"/>
        <v>-15697</v>
      </c>
      <c r="AB45" s="11">
        <v>3</v>
      </c>
      <c r="AC45" s="11">
        <v>74719</v>
      </c>
      <c r="AD45" s="11">
        <f t="shared" si="34"/>
        <v>24906.333333333332</v>
      </c>
      <c r="AE45" s="12"/>
      <c r="AF45" s="11">
        <v>4</v>
      </c>
      <c r="AG45" s="11">
        <v>115216</v>
      </c>
      <c r="AH45" s="11">
        <f t="shared" si="37"/>
        <v>28804</v>
      </c>
      <c r="AI45" s="11"/>
      <c r="AJ45" s="11">
        <f t="shared" si="26"/>
        <v>24800</v>
      </c>
      <c r="AL45" s="11">
        <v>4</v>
      </c>
      <c r="AM45" s="11">
        <v>115216</v>
      </c>
      <c r="AN45" s="11">
        <f t="shared" si="27"/>
        <v>28804</v>
      </c>
      <c r="AO45" s="11"/>
      <c r="AP45" s="11">
        <f t="shared" si="28"/>
        <v>24800</v>
      </c>
      <c r="AR45" s="11">
        <v>3</v>
      </c>
      <c r="AS45" s="11">
        <v>95403</v>
      </c>
      <c r="AT45" s="11">
        <f t="shared" si="29"/>
        <v>31801</v>
      </c>
      <c r="AU45" s="11"/>
      <c r="AV45" s="11">
        <f t="shared" si="30"/>
        <v>4987</v>
      </c>
      <c r="AW45" s="12"/>
      <c r="AX45" s="11">
        <v>3</v>
      </c>
      <c r="AY45" s="11">
        <v>95403</v>
      </c>
      <c r="AZ45" s="11">
        <f t="shared" si="31"/>
        <v>31801</v>
      </c>
      <c r="BA45" s="11"/>
      <c r="BB45" s="11">
        <f t="shared" si="25"/>
        <v>20684</v>
      </c>
      <c r="BC45" s="11">
        <f t="shared" si="32"/>
        <v>4987</v>
      </c>
      <c r="BE45" s="11">
        <v>0</v>
      </c>
      <c r="BF45" s="11">
        <v>0</v>
      </c>
      <c r="BH45" s="11"/>
      <c r="BI45" s="11"/>
    </row>
    <row r="46" spans="1:61">
      <c r="A46" s="10" t="s">
        <v>102</v>
      </c>
      <c r="B46" s="10" t="s">
        <v>103</v>
      </c>
      <c r="C46" s="10" t="s">
        <v>75</v>
      </c>
      <c r="D46" s="11">
        <v>0</v>
      </c>
      <c r="E46" s="11"/>
      <c r="F46" s="11">
        <f t="shared" si="38"/>
        <v>0</v>
      </c>
      <c r="G46" s="12"/>
      <c r="H46" s="11"/>
      <c r="I46" s="11"/>
      <c r="J46" s="12"/>
      <c r="K46" s="11"/>
      <c r="L46" s="11"/>
      <c r="M46" s="11">
        <f t="shared" si="39"/>
        <v>0</v>
      </c>
      <c r="O46" s="11"/>
      <c r="P46" s="11"/>
      <c r="R46" s="11">
        <v>1</v>
      </c>
      <c r="S46" s="11">
        <v>35883</v>
      </c>
      <c r="T46" s="11">
        <f t="shared" si="40"/>
        <v>35883</v>
      </c>
      <c r="V46" s="11">
        <v>1</v>
      </c>
      <c r="W46" s="11">
        <v>35883</v>
      </c>
      <c r="X46" s="11">
        <f t="shared" si="33"/>
        <v>35883</v>
      </c>
      <c r="Y46" s="11"/>
      <c r="Z46" s="11">
        <f t="shared" si="36"/>
        <v>35883</v>
      </c>
      <c r="AB46" s="11">
        <v>1</v>
      </c>
      <c r="AC46" s="11">
        <v>35883</v>
      </c>
      <c r="AD46" s="11">
        <f t="shared" si="34"/>
        <v>35883</v>
      </c>
      <c r="AE46" s="12"/>
      <c r="AF46" s="11">
        <v>1</v>
      </c>
      <c r="AG46" s="11">
        <v>33320</v>
      </c>
      <c r="AH46" s="11">
        <f t="shared" si="37"/>
        <v>33320</v>
      </c>
      <c r="AI46" s="11"/>
      <c r="AJ46" s="11">
        <f t="shared" si="26"/>
        <v>33320</v>
      </c>
      <c r="AL46" s="11">
        <v>1</v>
      </c>
      <c r="AM46" s="11">
        <v>33320</v>
      </c>
      <c r="AN46" s="11">
        <f t="shared" si="27"/>
        <v>33320</v>
      </c>
      <c r="AO46" s="11"/>
      <c r="AP46" s="11">
        <f t="shared" si="28"/>
        <v>33320</v>
      </c>
      <c r="AR46" s="11">
        <v>1</v>
      </c>
      <c r="AS46" s="11">
        <v>33320</v>
      </c>
      <c r="AT46" s="11">
        <f t="shared" si="29"/>
        <v>33320</v>
      </c>
      <c r="AU46" s="11"/>
      <c r="AV46" s="11">
        <f t="shared" si="30"/>
        <v>33320</v>
      </c>
      <c r="AW46" s="12"/>
      <c r="AX46" s="11">
        <v>1</v>
      </c>
      <c r="AY46" s="11">
        <v>33320</v>
      </c>
      <c r="AZ46" s="11">
        <f t="shared" si="31"/>
        <v>33320</v>
      </c>
      <c r="BA46" s="11"/>
      <c r="BB46" s="11">
        <f t="shared" si="25"/>
        <v>-2563</v>
      </c>
      <c r="BC46" s="11">
        <f t="shared" si="32"/>
        <v>33320</v>
      </c>
      <c r="BE46" s="11">
        <v>0</v>
      </c>
      <c r="BF46" s="11">
        <v>0</v>
      </c>
      <c r="BH46" s="11"/>
      <c r="BI46" s="11"/>
    </row>
    <row r="47" spans="1:61">
      <c r="A47" s="2" t="s">
        <v>104</v>
      </c>
      <c r="B47" s="10" t="s">
        <v>105</v>
      </c>
      <c r="C47" s="10" t="s">
        <v>75</v>
      </c>
      <c r="D47" s="11">
        <v>7</v>
      </c>
      <c r="E47" s="11">
        <v>104707.44999999998</v>
      </c>
      <c r="F47" s="11">
        <f t="shared" si="38"/>
        <v>14958.20714285714</v>
      </c>
      <c r="G47" s="12"/>
      <c r="H47" s="11">
        <v>4</v>
      </c>
      <c r="I47" s="11">
        <v>83124.78</v>
      </c>
      <c r="J47" s="12"/>
      <c r="K47" s="11">
        <v>3</v>
      </c>
      <c r="L47" s="11">
        <v>155502.16730769229</v>
      </c>
      <c r="M47" s="11">
        <f t="shared" si="39"/>
        <v>51834.055769230763</v>
      </c>
      <c r="O47" s="11">
        <v>3</v>
      </c>
      <c r="P47" s="11">
        <v>155502.16730769229</v>
      </c>
      <c r="R47" s="11">
        <v>4</v>
      </c>
      <c r="S47" s="11">
        <v>205606</v>
      </c>
      <c r="T47" s="11">
        <f t="shared" si="40"/>
        <v>51401.5</v>
      </c>
      <c r="V47" s="11">
        <v>5</v>
      </c>
      <c r="W47" s="11">
        <v>220861</v>
      </c>
      <c r="X47" s="11">
        <f t="shared" si="33"/>
        <v>44172.2</v>
      </c>
      <c r="Y47" s="11"/>
      <c r="Z47" s="11">
        <f t="shared" si="36"/>
        <v>65358.832692307711</v>
      </c>
      <c r="AB47" s="11">
        <v>5</v>
      </c>
      <c r="AC47" s="11">
        <v>220861</v>
      </c>
      <c r="AD47" s="11">
        <f t="shared" si="34"/>
        <v>44172.2</v>
      </c>
      <c r="AE47" s="12"/>
      <c r="AF47" s="11">
        <v>5</v>
      </c>
      <c r="AG47" s="11">
        <v>189646</v>
      </c>
      <c r="AH47" s="11">
        <f t="shared" si="37"/>
        <v>37929.199999999997</v>
      </c>
      <c r="AI47" s="11"/>
      <c r="AJ47" s="11">
        <f t="shared" si="26"/>
        <v>34143.832692307711</v>
      </c>
      <c r="AL47" s="11">
        <v>1</v>
      </c>
      <c r="AM47" s="11">
        <v>135804</v>
      </c>
      <c r="AN47" s="11">
        <f t="shared" si="27"/>
        <v>135804</v>
      </c>
      <c r="AO47" s="11"/>
      <c r="AP47" s="11">
        <f t="shared" si="28"/>
        <v>-19698.167307692289</v>
      </c>
      <c r="AR47" s="11">
        <v>1</v>
      </c>
      <c r="AS47" s="11">
        <v>135804</v>
      </c>
      <c r="AT47" s="11">
        <f t="shared" si="29"/>
        <v>135804</v>
      </c>
      <c r="AU47" s="11"/>
      <c r="AV47" s="11">
        <f t="shared" si="30"/>
        <v>-19698.167307692289</v>
      </c>
      <c r="AW47" s="12"/>
      <c r="AX47" s="11">
        <v>1</v>
      </c>
      <c r="AY47" s="11">
        <v>135804</v>
      </c>
      <c r="AZ47" s="11">
        <f t="shared" si="31"/>
        <v>135804</v>
      </c>
      <c r="BA47" s="11"/>
      <c r="BB47" s="11">
        <f t="shared" si="25"/>
        <v>-85057</v>
      </c>
      <c r="BC47" s="11">
        <f t="shared" si="32"/>
        <v>-19698.167307692289</v>
      </c>
      <c r="BE47" s="11">
        <v>0</v>
      </c>
      <c r="BF47" s="11">
        <v>0</v>
      </c>
      <c r="BH47" s="11"/>
      <c r="BI47" s="11"/>
    </row>
    <row r="48" spans="1:61">
      <c r="A48" s="10" t="s">
        <v>106</v>
      </c>
      <c r="B48" s="10" t="s">
        <v>74</v>
      </c>
      <c r="C48" s="10" t="s">
        <v>75</v>
      </c>
      <c r="D48" s="11">
        <v>0</v>
      </c>
      <c r="E48" s="11"/>
      <c r="F48" s="11">
        <f t="shared" si="38"/>
        <v>0</v>
      </c>
      <c r="G48" s="12"/>
      <c r="H48" s="11">
        <v>1</v>
      </c>
      <c r="I48" s="11">
        <v>30433</v>
      </c>
      <c r="J48" s="12"/>
      <c r="K48" s="11">
        <v>0</v>
      </c>
      <c r="L48" s="11">
        <v>20519</v>
      </c>
      <c r="M48" s="11">
        <f t="shared" si="39"/>
        <v>0</v>
      </c>
      <c r="O48" s="11">
        <v>0</v>
      </c>
      <c r="P48" s="11">
        <v>20519</v>
      </c>
      <c r="R48" s="11"/>
      <c r="S48" s="11"/>
      <c r="T48" s="11">
        <f t="shared" si="40"/>
        <v>0</v>
      </c>
      <c r="V48" s="11">
        <v>0</v>
      </c>
      <c r="W48" s="11">
        <v>0</v>
      </c>
      <c r="X48" s="11">
        <f t="shared" si="33"/>
        <v>0</v>
      </c>
      <c r="Y48" s="11"/>
      <c r="Z48" s="11">
        <f t="shared" si="36"/>
        <v>-20519</v>
      </c>
      <c r="AB48" s="11"/>
      <c r="AC48" s="11"/>
      <c r="AD48" s="11">
        <f t="shared" si="34"/>
        <v>0</v>
      </c>
      <c r="AE48" s="12"/>
      <c r="AF48" s="11">
        <v>0</v>
      </c>
      <c r="AG48" s="11">
        <v>0</v>
      </c>
      <c r="AH48" s="11">
        <f t="shared" si="37"/>
        <v>0</v>
      </c>
      <c r="AI48" s="11"/>
      <c r="AJ48" s="11">
        <f t="shared" si="26"/>
        <v>-20519</v>
      </c>
      <c r="AL48" s="11">
        <v>0</v>
      </c>
      <c r="AM48" s="11">
        <v>0</v>
      </c>
      <c r="AN48" s="11">
        <f t="shared" si="27"/>
        <v>0</v>
      </c>
      <c r="AO48" s="11"/>
      <c r="AP48" s="11">
        <f t="shared" si="28"/>
        <v>-20519</v>
      </c>
      <c r="AR48" s="11">
        <v>0</v>
      </c>
      <c r="AS48" s="11">
        <v>0</v>
      </c>
      <c r="AT48" s="11">
        <f t="shared" si="29"/>
        <v>0</v>
      </c>
      <c r="AU48" s="11"/>
      <c r="AV48" s="11">
        <f t="shared" si="30"/>
        <v>-20519</v>
      </c>
      <c r="AW48" s="12"/>
      <c r="AX48" s="11">
        <v>0</v>
      </c>
      <c r="AY48" s="11">
        <v>0</v>
      </c>
      <c r="AZ48" s="11">
        <f t="shared" si="31"/>
        <v>0</v>
      </c>
      <c r="BA48" s="11"/>
      <c r="BB48" s="11">
        <f t="shared" si="25"/>
        <v>0</v>
      </c>
      <c r="BC48" s="11">
        <f t="shared" si="32"/>
        <v>-20519</v>
      </c>
      <c r="BE48" s="11">
        <v>0</v>
      </c>
      <c r="BF48" s="11">
        <v>0</v>
      </c>
      <c r="BH48" s="11"/>
      <c r="BI48" s="11"/>
    </row>
    <row r="49" spans="1:61">
      <c r="A49" s="10" t="s">
        <v>107</v>
      </c>
      <c r="B49" s="10" t="s">
        <v>105</v>
      </c>
      <c r="C49" s="10" t="s">
        <v>75</v>
      </c>
      <c r="D49" s="11">
        <v>5</v>
      </c>
      <c r="E49" s="11">
        <v>61585</v>
      </c>
      <c r="F49" s="11">
        <f t="shared" si="38"/>
        <v>12317</v>
      </c>
      <c r="G49" s="12"/>
      <c r="H49" s="11">
        <v>4</v>
      </c>
      <c r="I49" s="11">
        <v>34000.004000000001</v>
      </c>
      <c r="J49" s="12"/>
      <c r="K49" s="11">
        <v>2</v>
      </c>
      <c r="L49" s="11">
        <v>51175</v>
      </c>
      <c r="M49" s="11">
        <f t="shared" si="39"/>
        <v>25587.5</v>
      </c>
      <c r="O49" s="11">
        <v>2</v>
      </c>
      <c r="P49" s="11">
        <v>51175</v>
      </c>
      <c r="R49" s="11">
        <v>2</v>
      </c>
      <c r="S49" s="11">
        <v>34485</v>
      </c>
      <c r="T49" s="11">
        <f t="shared" si="40"/>
        <v>17242.5</v>
      </c>
      <c r="V49" s="11">
        <v>2</v>
      </c>
      <c r="W49" s="11">
        <v>34485</v>
      </c>
      <c r="X49" s="11">
        <f t="shared" si="33"/>
        <v>17242.5</v>
      </c>
      <c r="Y49" s="11"/>
      <c r="Z49" s="11">
        <f t="shared" si="36"/>
        <v>-16690</v>
      </c>
      <c r="AB49" s="11">
        <v>1</v>
      </c>
      <c r="AC49" s="11">
        <v>23105</v>
      </c>
      <c r="AD49" s="11">
        <f t="shared" si="34"/>
        <v>23105</v>
      </c>
      <c r="AE49" s="12"/>
      <c r="AF49" s="11">
        <v>1</v>
      </c>
      <c r="AG49" s="11">
        <v>14760</v>
      </c>
      <c r="AH49" s="11">
        <f t="shared" si="37"/>
        <v>14760</v>
      </c>
      <c r="AI49" s="11"/>
      <c r="AJ49" s="11">
        <f t="shared" si="26"/>
        <v>-36415</v>
      </c>
      <c r="AL49" s="11">
        <v>1</v>
      </c>
      <c r="AM49" s="11">
        <v>14760</v>
      </c>
      <c r="AN49" s="11">
        <f t="shared" si="27"/>
        <v>14760</v>
      </c>
      <c r="AO49" s="11"/>
      <c r="AP49" s="11">
        <f t="shared" si="28"/>
        <v>-36415</v>
      </c>
      <c r="AR49" s="11">
        <v>1</v>
      </c>
      <c r="AS49" s="11">
        <v>14760</v>
      </c>
      <c r="AT49" s="11">
        <f t="shared" si="29"/>
        <v>14760</v>
      </c>
      <c r="AU49" s="11"/>
      <c r="AV49" s="11">
        <f t="shared" si="30"/>
        <v>-36415</v>
      </c>
      <c r="AW49" s="12"/>
      <c r="AX49" s="11">
        <v>2</v>
      </c>
      <c r="AY49" s="11">
        <v>14760</v>
      </c>
      <c r="AZ49" s="11">
        <f t="shared" si="31"/>
        <v>7380</v>
      </c>
      <c r="BA49" s="11"/>
      <c r="BB49" s="11">
        <f t="shared" si="25"/>
        <v>-19725</v>
      </c>
      <c r="BC49" s="11">
        <f t="shared" si="32"/>
        <v>-36415</v>
      </c>
      <c r="BE49" s="11">
        <v>1</v>
      </c>
      <c r="BF49" s="11">
        <v>0</v>
      </c>
      <c r="BH49" s="11"/>
      <c r="BI49" s="11"/>
    </row>
    <row r="50" spans="1:61">
      <c r="A50" s="10" t="s">
        <v>108</v>
      </c>
      <c r="B50" s="10" t="s">
        <v>60</v>
      </c>
      <c r="C50" s="10" t="s">
        <v>75</v>
      </c>
      <c r="D50" s="11"/>
      <c r="E50" s="11"/>
      <c r="F50" s="11"/>
      <c r="G50" s="12"/>
      <c r="H50" s="11"/>
      <c r="I50" s="11"/>
      <c r="J50" s="12"/>
      <c r="K50" s="11"/>
      <c r="L50" s="11"/>
      <c r="M50" s="11"/>
      <c r="O50" s="11"/>
      <c r="P50" s="11"/>
      <c r="R50" s="11"/>
      <c r="S50" s="11"/>
      <c r="T50" s="11"/>
      <c r="V50" s="11"/>
      <c r="W50" s="11"/>
      <c r="X50" s="11"/>
      <c r="Y50" s="11"/>
      <c r="Z50" s="11"/>
      <c r="AB50" s="11"/>
      <c r="AC50" s="11"/>
      <c r="AD50" s="11"/>
      <c r="AE50" s="12"/>
      <c r="AF50" s="11"/>
      <c r="AG50" s="11"/>
      <c r="AH50" s="11"/>
      <c r="AI50" s="11"/>
      <c r="AJ50" s="11"/>
      <c r="AL50" s="11"/>
      <c r="AM50" s="11"/>
      <c r="AN50" s="11"/>
      <c r="AO50" s="11"/>
      <c r="AP50" s="11">
        <f t="shared" si="28"/>
        <v>0</v>
      </c>
      <c r="AR50" s="11"/>
      <c r="AS50" s="11"/>
      <c r="AT50" s="11">
        <f t="shared" si="29"/>
        <v>0</v>
      </c>
      <c r="AU50" s="11"/>
      <c r="AV50" s="11">
        <f t="shared" si="30"/>
        <v>0</v>
      </c>
      <c r="AW50" s="12"/>
      <c r="AX50" s="11">
        <v>5</v>
      </c>
      <c r="AY50" s="11">
        <v>91397</v>
      </c>
      <c r="AZ50" s="11">
        <f t="shared" si="31"/>
        <v>18279.400000000001</v>
      </c>
      <c r="BA50" s="11"/>
      <c r="BB50" s="11">
        <f t="shared" si="25"/>
        <v>91397</v>
      </c>
      <c r="BC50" s="11">
        <f t="shared" si="32"/>
        <v>91397</v>
      </c>
      <c r="BE50" s="31">
        <v>5</v>
      </c>
      <c r="BF50" s="11">
        <v>91397</v>
      </c>
      <c r="BH50" s="11"/>
      <c r="BI50" s="11"/>
    </row>
    <row r="51" spans="1:61">
      <c r="A51" s="10" t="s">
        <v>109</v>
      </c>
      <c r="B51" s="10" t="s">
        <v>36</v>
      </c>
      <c r="C51" s="10" t="s">
        <v>83</v>
      </c>
      <c r="D51" s="11">
        <v>0</v>
      </c>
      <c r="E51" s="11"/>
      <c r="F51" s="11">
        <f t="shared" si="38"/>
        <v>0</v>
      </c>
      <c r="G51" s="12"/>
      <c r="H51" s="11"/>
      <c r="I51" s="11"/>
      <c r="J51" s="12"/>
      <c r="K51" s="11"/>
      <c r="L51" s="11"/>
      <c r="M51" s="11">
        <f t="shared" si="39"/>
        <v>0</v>
      </c>
      <c r="O51" s="11"/>
      <c r="P51" s="11"/>
      <c r="R51" s="11">
        <v>1</v>
      </c>
      <c r="S51" s="11">
        <v>36528</v>
      </c>
      <c r="T51" s="11">
        <f t="shared" si="40"/>
        <v>36528</v>
      </c>
      <c r="V51" s="11">
        <v>1</v>
      </c>
      <c r="W51" s="11">
        <v>36528</v>
      </c>
      <c r="X51" s="11">
        <f t="shared" si="33"/>
        <v>36528</v>
      </c>
      <c r="Y51" s="11"/>
      <c r="Z51" s="11">
        <f t="shared" si="36"/>
        <v>36528</v>
      </c>
      <c r="AB51" s="11">
        <v>1</v>
      </c>
      <c r="AC51" s="11">
        <v>36528</v>
      </c>
      <c r="AD51" s="11">
        <f t="shared" si="34"/>
        <v>36528</v>
      </c>
      <c r="AE51" s="12"/>
      <c r="AF51" s="11">
        <v>2</v>
      </c>
      <c r="AG51" s="11">
        <v>112575</v>
      </c>
      <c r="AH51" s="11">
        <f t="shared" si="37"/>
        <v>56287.5</v>
      </c>
      <c r="AI51" s="11"/>
      <c r="AJ51" s="11">
        <f t="shared" si="26"/>
        <v>112575</v>
      </c>
      <c r="AL51" s="11">
        <v>1</v>
      </c>
      <c r="AM51" s="11">
        <v>91200</v>
      </c>
      <c r="AN51" s="11">
        <f t="shared" si="27"/>
        <v>91200</v>
      </c>
      <c r="AO51" s="11"/>
      <c r="AP51" s="11">
        <f t="shared" si="28"/>
        <v>91200</v>
      </c>
      <c r="AR51" s="11">
        <v>1</v>
      </c>
      <c r="AS51" s="11">
        <v>91200</v>
      </c>
      <c r="AT51" s="11">
        <f t="shared" si="29"/>
        <v>91200</v>
      </c>
      <c r="AU51" s="11"/>
      <c r="AV51" s="11">
        <f t="shared" si="30"/>
        <v>91200</v>
      </c>
      <c r="AW51" s="12"/>
      <c r="AX51" s="11">
        <v>1</v>
      </c>
      <c r="AY51" s="11">
        <v>91200</v>
      </c>
      <c r="AZ51" s="11">
        <f t="shared" si="31"/>
        <v>91200</v>
      </c>
      <c r="BA51" s="11"/>
      <c r="BB51" s="11">
        <f t="shared" si="25"/>
        <v>54672</v>
      </c>
      <c r="BC51" s="11">
        <f t="shared" si="32"/>
        <v>91200</v>
      </c>
      <c r="BE51" s="11">
        <v>0</v>
      </c>
      <c r="BF51" s="11">
        <v>0</v>
      </c>
      <c r="BH51" s="11"/>
      <c r="BI51" s="11"/>
    </row>
    <row r="52" spans="1:61">
      <c r="A52" s="10" t="s">
        <v>110</v>
      </c>
      <c r="B52" s="10" t="s">
        <v>36</v>
      </c>
      <c r="C52" s="10" t="s">
        <v>75</v>
      </c>
      <c r="D52" s="11"/>
      <c r="E52" s="11"/>
      <c r="F52" s="11"/>
      <c r="G52" s="12"/>
      <c r="H52" s="11"/>
      <c r="I52" s="11"/>
      <c r="J52" s="12"/>
      <c r="K52" s="11"/>
      <c r="L52" s="11"/>
      <c r="M52" s="11"/>
      <c r="O52" s="11"/>
      <c r="P52" s="11"/>
      <c r="R52" s="11"/>
      <c r="S52" s="11"/>
      <c r="T52" s="11"/>
      <c r="V52" s="11">
        <v>1</v>
      </c>
      <c r="W52" s="11">
        <v>0</v>
      </c>
      <c r="X52" s="11">
        <f t="shared" si="33"/>
        <v>0</v>
      </c>
      <c r="Y52" s="11"/>
      <c r="Z52" s="11">
        <f t="shared" si="36"/>
        <v>0</v>
      </c>
      <c r="AB52" s="11">
        <v>1</v>
      </c>
      <c r="AC52" s="11">
        <v>10299</v>
      </c>
      <c r="AD52" s="11">
        <f t="shared" si="34"/>
        <v>10299</v>
      </c>
      <c r="AE52" s="12"/>
      <c r="AF52" s="11">
        <v>1</v>
      </c>
      <c r="AG52" s="11">
        <v>25502</v>
      </c>
      <c r="AH52" s="11">
        <f t="shared" si="37"/>
        <v>25502</v>
      </c>
      <c r="AI52" s="11"/>
      <c r="AJ52" s="11">
        <f t="shared" si="26"/>
        <v>25502</v>
      </c>
      <c r="AL52" s="11">
        <v>1</v>
      </c>
      <c r="AM52" s="11">
        <v>25502</v>
      </c>
      <c r="AN52" s="11">
        <f t="shared" si="27"/>
        <v>25502</v>
      </c>
      <c r="AO52" s="11"/>
      <c r="AP52" s="11">
        <f t="shared" si="28"/>
        <v>25502</v>
      </c>
      <c r="AR52" s="11">
        <v>1</v>
      </c>
      <c r="AS52" s="11">
        <v>25502</v>
      </c>
      <c r="AT52" s="11">
        <f t="shared" si="29"/>
        <v>25502</v>
      </c>
      <c r="AU52" s="11"/>
      <c r="AV52" s="11">
        <f t="shared" si="30"/>
        <v>25502</v>
      </c>
      <c r="AW52" s="12"/>
      <c r="AX52" s="11">
        <v>1</v>
      </c>
      <c r="AY52" s="11">
        <v>25502</v>
      </c>
      <c r="AZ52" s="11">
        <f t="shared" si="31"/>
        <v>25502</v>
      </c>
      <c r="BA52" s="11"/>
      <c r="BB52" s="11">
        <f t="shared" si="25"/>
        <v>25502</v>
      </c>
      <c r="BC52" s="11">
        <f t="shared" si="32"/>
        <v>25502</v>
      </c>
      <c r="BE52" s="11">
        <v>0</v>
      </c>
      <c r="BF52" s="11">
        <v>0</v>
      </c>
      <c r="BH52" s="11"/>
      <c r="BI52" s="11"/>
    </row>
    <row r="53" spans="1:61">
      <c r="A53" s="10" t="s">
        <v>111</v>
      </c>
      <c r="B53" s="10" t="s">
        <v>60</v>
      </c>
      <c r="C53" s="10" t="s">
        <v>83</v>
      </c>
      <c r="D53" s="11">
        <v>6</v>
      </c>
      <c r="E53" s="11">
        <v>149512</v>
      </c>
      <c r="F53" s="11">
        <f t="shared" ref="F53:F65" si="41">IF(D53=0,0,+E53/D53)</f>
        <v>24918.666666666668</v>
      </c>
      <c r="G53" s="12"/>
      <c r="H53" s="11">
        <v>5</v>
      </c>
      <c r="I53" s="11">
        <v>139077</v>
      </c>
      <c r="J53" s="12"/>
      <c r="K53" s="11">
        <v>5</v>
      </c>
      <c r="L53" s="11">
        <v>135182</v>
      </c>
      <c r="M53" s="11">
        <f t="shared" ref="M53:M77" si="42">IF(K53=0,0,+L53/K53)</f>
        <v>27036.400000000001</v>
      </c>
      <c r="O53" s="11">
        <v>5</v>
      </c>
      <c r="P53" s="11">
        <v>140725</v>
      </c>
      <c r="R53" s="11">
        <v>6</v>
      </c>
      <c r="S53" s="11">
        <v>194595</v>
      </c>
      <c r="T53" s="11">
        <f>IF(R53=0,0,+S53/R53)</f>
        <v>32432.5</v>
      </c>
      <c r="V53" s="11">
        <v>6</v>
      </c>
      <c r="W53" s="11">
        <v>194595</v>
      </c>
      <c r="X53" s="11">
        <f t="shared" si="33"/>
        <v>32432.5</v>
      </c>
      <c r="Y53" s="11"/>
      <c r="Z53" s="11">
        <f t="shared" si="36"/>
        <v>53870</v>
      </c>
      <c r="AB53" s="11">
        <v>6</v>
      </c>
      <c r="AC53" s="11">
        <v>194595</v>
      </c>
      <c r="AD53" s="11">
        <f t="shared" si="34"/>
        <v>32432.5</v>
      </c>
      <c r="AE53" s="12"/>
      <c r="AF53" s="11">
        <v>6</v>
      </c>
      <c r="AG53" s="11">
        <v>181664</v>
      </c>
      <c r="AH53" s="11">
        <f t="shared" si="37"/>
        <v>30277.333333333332</v>
      </c>
      <c r="AI53" s="11"/>
      <c r="AJ53" s="11">
        <f t="shared" si="26"/>
        <v>40939</v>
      </c>
      <c r="AL53" s="11">
        <v>6</v>
      </c>
      <c r="AM53" s="11">
        <v>223023</v>
      </c>
      <c r="AN53" s="11">
        <f t="shared" si="27"/>
        <v>37170.5</v>
      </c>
      <c r="AO53" s="11"/>
      <c r="AP53" s="11">
        <f t="shared" si="28"/>
        <v>82298</v>
      </c>
      <c r="AR53" s="11">
        <v>6</v>
      </c>
      <c r="AS53" s="11">
        <v>220029</v>
      </c>
      <c r="AT53" s="11">
        <f t="shared" si="29"/>
        <v>36671.5</v>
      </c>
      <c r="AU53" s="11"/>
      <c r="AV53" s="11">
        <f t="shared" si="30"/>
        <v>79304</v>
      </c>
      <c r="AW53" s="12"/>
      <c r="AX53" s="11">
        <v>6</v>
      </c>
      <c r="AY53" s="11">
        <v>220029</v>
      </c>
      <c r="AZ53" s="11">
        <f t="shared" si="31"/>
        <v>36671.5</v>
      </c>
      <c r="BA53" s="11"/>
      <c r="BB53" s="11">
        <f t="shared" si="25"/>
        <v>25434</v>
      </c>
      <c r="BC53" s="11">
        <f t="shared" si="32"/>
        <v>79304</v>
      </c>
      <c r="BE53" s="11">
        <v>3</v>
      </c>
      <c r="BF53" s="11">
        <v>62211</v>
      </c>
      <c r="BH53" s="11"/>
      <c r="BI53" s="11"/>
    </row>
    <row r="54" spans="1:61">
      <c r="A54" s="10" t="s">
        <v>112</v>
      </c>
      <c r="B54" s="10" t="s">
        <v>87</v>
      </c>
      <c r="C54" s="10" t="s">
        <v>75</v>
      </c>
      <c r="D54" s="11"/>
      <c r="E54" s="11"/>
      <c r="F54" s="11"/>
      <c r="G54" s="12"/>
      <c r="H54" s="11"/>
      <c r="I54" s="11"/>
      <c r="J54" s="12"/>
      <c r="K54" s="11"/>
      <c r="L54" s="11"/>
      <c r="M54" s="11"/>
      <c r="O54" s="11"/>
      <c r="P54" s="11"/>
      <c r="R54" s="11"/>
      <c r="S54" s="11"/>
      <c r="T54" s="11"/>
      <c r="V54" s="11"/>
      <c r="W54" s="11"/>
      <c r="X54" s="11"/>
      <c r="Y54" s="11"/>
      <c r="Z54" s="11"/>
      <c r="AB54" s="11"/>
      <c r="AC54" s="11"/>
      <c r="AD54" s="11"/>
      <c r="AE54" s="12"/>
      <c r="AF54" s="11"/>
      <c r="AG54" s="11"/>
      <c r="AH54" s="11"/>
      <c r="AI54" s="11"/>
      <c r="AJ54" s="11"/>
      <c r="AL54" s="11">
        <v>1</v>
      </c>
      <c r="AM54" s="11">
        <v>35585</v>
      </c>
      <c r="AN54" s="11"/>
      <c r="AO54" s="11"/>
      <c r="AP54" s="11">
        <f t="shared" si="28"/>
        <v>35585</v>
      </c>
      <c r="AR54" s="11">
        <v>1</v>
      </c>
      <c r="AS54" s="11">
        <v>35585</v>
      </c>
      <c r="AT54" s="11"/>
      <c r="AU54" s="11"/>
      <c r="AV54" s="11">
        <f t="shared" si="30"/>
        <v>35585</v>
      </c>
      <c r="AW54" s="12"/>
      <c r="AX54" s="11">
        <v>1</v>
      </c>
      <c r="AY54" s="11">
        <v>35585</v>
      </c>
      <c r="AZ54" s="11">
        <f t="shared" si="31"/>
        <v>35585</v>
      </c>
      <c r="BA54" s="11"/>
      <c r="BB54" s="11">
        <f t="shared" si="25"/>
        <v>35585</v>
      </c>
      <c r="BC54" s="11">
        <f t="shared" si="32"/>
        <v>35585</v>
      </c>
      <c r="BE54" s="11">
        <v>1</v>
      </c>
      <c r="BF54" s="11">
        <v>35585</v>
      </c>
      <c r="BH54" s="11"/>
      <c r="BI54" s="11"/>
    </row>
    <row r="55" spans="1:61">
      <c r="A55" s="10" t="s">
        <v>113</v>
      </c>
      <c r="B55" s="10" t="s">
        <v>105</v>
      </c>
      <c r="C55" s="10" t="s">
        <v>75</v>
      </c>
      <c r="D55" s="11">
        <v>0</v>
      </c>
      <c r="E55" s="11"/>
      <c r="F55" s="11">
        <f t="shared" si="41"/>
        <v>0</v>
      </c>
      <c r="G55" s="12"/>
      <c r="H55" s="11"/>
      <c r="I55" s="11"/>
      <c r="J55" s="12"/>
      <c r="K55" s="11"/>
      <c r="L55" s="11"/>
      <c r="M55" s="11">
        <f t="shared" si="42"/>
        <v>0</v>
      </c>
      <c r="O55" s="11"/>
      <c r="P55" s="11"/>
      <c r="R55" s="11">
        <v>1</v>
      </c>
      <c r="S55" s="11">
        <v>60000</v>
      </c>
      <c r="T55" s="11">
        <f>IF(R55=0,0,+S55/R55)</f>
        <v>60000</v>
      </c>
      <c r="V55" s="11">
        <v>1</v>
      </c>
      <c r="W55" s="11">
        <v>60000</v>
      </c>
      <c r="X55" s="11">
        <f t="shared" si="33"/>
        <v>60000</v>
      </c>
      <c r="Y55" s="11"/>
      <c r="Z55" s="11">
        <f t="shared" si="36"/>
        <v>60000</v>
      </c>
      <c r="AB55" s="11">
        <v>1</v>
      </c>
      <c r="AC55" s="11">
        <v>60000</v>
      </c>
      <c r="AD55" s="11">
        <f t="shared" si="34"/>
        <v>60000</v>
      </c>
      <c r="AE55" s="12"/>
      <c r="AF55" s="11">
        <v>1</v>
      </c>
      <c r="AG55" s="11">
        <v>65000</v>
      </c>
      <c r="AH55" s="11">
        <f t="shared" si="37"/>
        <v>65000</v>
      </c>
      <c r="AI55" s="11"/>
      <c r="AJ55" s="11">
        <f t="shared" si="26"/>
        <v>65000</v>
      </c>
      <c r="AL55" s="11">
        <v>1</v>
      </c>
      <c r="AM55" s="11">
        <v>65000</v>
      </c>
      <c r="AN55" s="11">
        <f t="shared" si="27"/>
        <v>65000</v>
      </c>
      <c r="AO55" s="11"/>
      <c r="AP55" s="11">
        <f t="shared" si="28"/>
        <v>65000</v>
      </c>
      <c r="AR55" s="11">
        <v>0</v>
      </c>
      <c r="AS55" s="11">
        <v>27500</v>
      </c>
      <c r="AT55" s="11">
        <f t="shared" ref="AT55:AT77" si="43">IF(AR55=0,0,+AS55/AR55)</f>
        <v>0</v>
      </c>
      <c r="AU55" s="11"/>
      <c r="AV55" s="11">
        <f t="shared" si="30"/>
        <v>27500</v>
      </c>
      <c r="AW55" s="12"/>
      <c r="AX55" s="11">
        <v>1</v>
      </c>
      <c r="AY55" s="11">
        <v>35000</v>
      </c>
      <c r="AZ55" s="11">
        <f t="shared" si="31"/>
        <v>35000</v>
      </c>
      <c r="BA55" s="11"/>
      <c r="BB55" s="11">
        <f t="shared" si="25"/>
        <v>-25000</v>
      </c>
      <c r="BC55" s="11">
        <f t="shared" si="32"/>
        <v>35000</v>
      </c>
      <c r="BE55" s="11">
        <v>0</v>
      </c>
      <c r="BF55" s="11">
        <v>0</v>
      </c>
      <c r="BH55" s="11"/>
      <c r="BI55" s="11"/>
    </row>
    <row r="56" spans="1:61">
      <c r="A56" s="10" t="s">
        <v>114</v>
      </c>
      <c r="B56" s="10" t="s">
        <v>36</v>
      </c>
      <c r="C56" s="10" t="s">
        <v>75</v>
      </c>
      <c r="D56" s="11">
        <v>0</v>
      </c>
      <c r="E56" s="11">
        <v>0</v>
      </c>
      <c r="F56" s="11">
        <f t="shared" si="41"/>
        <v>0</v>
      </c>
      <c r="G56" s="12"/>
      <c r="H56" s="11"/>
      <c r="I56" s="11"/>
      <c r="J56" s="12"/>
      <c r="K56" s="11">
        <v>1</v>
      </c>
      <c r="L56" s="11">
        <v>18143</v>
      </c>
      <c r="M56" s="11">
        <f t="shared" si="42"/>
        <v>18143</v>
      </c>
      <c r="O56" s="11">
        <v>1</v>
      </c>
      <c r="P56" s="11">
        <v>18143</v>
      </c>
      <c r="R56" s="11">
        <v>0</v>
      </c>
      <c r="S56" s="11">
        <v>10235</v>
      </c>
      <c r="T56" s="11">
        <f>IF(R56=0,0,+S56/R56)</f>
        <v>0</v>
      </c>
      <c r="V56" s="11">
        <v>0</v>
      </c>
      <c r="W56" s="11">
        <v>10235</v>
      </c>
      <c r="X56" s="11">
        <f t="shared" si="33"/>
        <v>0</v>
      </c>
      <c r="Y56" s="11"/>
      <c r="Z56" s="11">
        <f t="shared" si="36"/>
        <v>-7908</v>
      </c>
      <c r="AB56" s="11">
        <v>0</v>
      </c>
      <c r="AC56" s="11">
        <v>10235</v>
      </c>
      <c r="AD56" s="11">
        <f t="shared" si="34"/>
        <v>0</v>
      </c>
      <c r="AE56" s="12"/>
      <c r="AF56" s="11">
        <v>0</v>
      </c>
      <c r="AG56" s="11">
        <v>0</v>
      </c>
      <c r="AH56" s="11">
        <f t="shared" si="37"/>
        <v>0</v>
      </c>
      <c r="AI56" s="11"/>
      <c r="AJ56" s="11">
        <f t="shared" si="26"/>
        <v>-18143</v>
      </c>
      <c r="AL56" s="11">
        <v>0</v>
      </c>
      <c r="AM56" s="11">
        <v>0</v>
      </c>
      <c r="AN56" s="11">
        <f t="shared" si="27"/>
        <v>0</v>
      </c>
      <c r="AO56" s="11"/>
      <c r="AP56" s="11">
        <f t="shared" si="28"/>
        <v>-18143</v>
      </c>
      <c r="AR56" s="11">
        <v>0</v>
      </c>
      <c r="AS56" s="11">
        <v>0</v>
      </c>
      <c r="AT56" s="11">
        <f t="shared" si="43"/>
        <v>0</v>
      </c>
      <c r="AU56" s="11"/>
      <c r="AV56" s="11">
        <f t="shared" si="30"/>
        <v>-18143</v>
      </c>
      <c r="AW56" s="12"/>
      <c r="AX56" s="11">
        <v>0</v>
      </c>
      <c r="AY56" s="11">
        <v>0</v>
      </c>
      <c r="AZ56" s="11">
        <f t="shared" si="31"/>
        <v>0</v>
      </c>
      <c r="BA56" s="11"/>
      <c r="BB56" s="11">
        <f t="shared" si="25"/>
        <v>-10235</v>
      </c>
      <c r="BC56" s="11">
        <f t="shared" si="32"/>
        <v>-18143</v>
      </c>
      <c r="BE56" s="11">
        <v>0</v>
      </c>
      <c r="BF56" s="11">
        <v>0</v>
      </c>
      <c r="BH56" s="11"/>
      <c r="BI56" s="11"/>
    </row>
    <row r="57" spans="1:61">
      <c r="A57" s="10" t="s">
        <v>115</v>
      </c>
      <c r="B57" s="10" t="s">
        <v>46</v>
      </c>
      <c r="C57" s="10" t="s">
        <v>83</v>
      </c>
      <c r="D57" s="11">
        <v>2</v>
      </c>
      <c r="E57" s="11">
        <v>40631</v>
      </c>
      <c r="F57" s="11">
        <f t="shared" si="41"/>
        <v>20315.5</v>
      </c>
      <c r="G57" s="12"/>
      <c r="H57" s="11">
        <v>2</v>
      </c>
      <c r="I57" s="11">
        <v>25713.199999999997</v>
      </c>
      <c r="J57" s="12"/>
      <c r="K57" s="11">
        <v>2</v>
      </c>
      <c r="L57" s="11">
        <v>33539.31</v>
      </c>
      <c r="M57" s="11">
        <f t="shared" si="42"/>
        <v>16769.654999999999</v>
      </c>
      <c r="O57" s="11">
        <v>2</v>
      </c>
      <c r="P57" s="11">
        <v>33539.31</v>
      </c>
      <c r="R57" s="11">
        <v>2</v>
      </c>
      <c r="S57" s="11">
        <v>30640</v>
      </c>
      <c r="T57" s="11">
        <f>IF(R57=0,0,+S57/R57)</f>
        <v>15320</v>
      </c>
      <c r="V57" s="11">
        <v>2</v>
      </c>
      <c r="W57" s="11">
        <v>30640</v>
      </c>
      <c r="X57" s="11">
        <f t="shared" si="33"/>
        <v>15320</v>
      </c>
      <c r="Y57" s="11"/>
      <c r="Z57" s="11">
        <f t="shared" si="36"/>
        <v>-2899.3099999999977</v>
      </c>
      <c r="AB57" s="11">
        <v>2</v>
      </c>
      <c r="AC57" s="11">
        <v>30640</v>
      </c>
      <c r="AD57" s="11">
        <f t="shared" si="34"/>
        <v>15320</v>
      </c>
      <c r="AE57" s="12"/>
      <c r="AF57" s="11">
        <v>2</v>
      </c>
      <c r="AG57" s="11">
        <v>31762</v>
      </c>
      <c r="AH57" s="11">
        <f t="shared" si="37"/>
        <v>15881</v>
      </c>
      <c r="AI57" s="11"/>
      <c r="AJ57" s="11">
        <f t="shared" si="26"/>
        <v>-1777.3099999999977</v>
      </c>
      <c r="AL57" s="11">
        <v>2</v>
      </c>
      <c r="AM57" s="11">
        <v>31762</v>
      </c>
      <c r="AN57" s="11">
        <f t="shared" si="27"/>
        <v>15881</v>
      </c>
      <c r="AO57" s="11"/>
      <c r="AP57" s="11">
        <f t="shared" si="28"/>
        <v>-1777.3099999999977</v>
      </c>
      <c r="AR57" s="11">
        <v>2</v>
      </c>
      <c r="AS57" s="11">
        <v>31762</v>
      </c>
      <c r="AT57" s="11">
        <f t="shared" si="43"/>
        <v>15881</v>
      </c>
      <c r="AU57" s="11"/>
      <c r="AV57" s="11">
        <f t="shared" si="30"/>
        <v>-1777.3099999999977</v>
      </c>
      <c r="AW57" s="12"/>
      <c r="AX57" s="11">
        <v>2</v>
      </c>
      <c r="AY57" s="11">
        <v>31762</v>
      </c>
      <c r="AZ57" s="11">
        <f t="shared" si="31"/>
        <v>15881</v>
      </c>
      <c r="BA57" s="11"/>
      <c r="BB57" s="11">
        <f t="shared" si="25"/>
        <v>1122</v>
      </c>
      <c r="BC57" s="11">
        <f t="shared" si="32"/>
        <v>-1777.3099999999977</v>
      </c>
      <c r="BE57" s="11">
        <v>0</v>
      </c>
      <c r="BF57" s="11">
        <v>0</v>
      </c>
      <c r="BH57" s="11"/>
      <c r="BI57" s="11"/>
    </row>
    <row r="58" spans="1:61">
      <c r="A58" s="10" t="s">
        <v>116</v>
      </c>
      <c r="B58" s="10" t="s">
        <v>105</v>
      </c>
      <c r="C58" s="10" t="s">
        <v>75</v>
      </c>
      <c r="D58" s="11"/>
      <c r="E58" s="11"/>
      <c r="F58" s="11"/>
      <c r="G58" s="12"/>
      <c r="H58" s="11"/>
      <c r="I58" s="11"/>
      <c r="J58" s="12"/>
      <c r="K58" s="11"/>
      <c r="L58" s="11"/>
      <c r="M58" s="11"/>
      <c r="O58" s="11"/>
      <c r="P58" s="11"/>
      <c r="R58" s="11"/>
      <c r="S58" s="11"/>
      <c r="T58" s="11"/>
      <c r="V58" s="11"/>
      <c r="W58" s="11"/>
      <c r="X58" s="11"/>
      <c r="Y58" s="11"/>
      <c r="Z58" s="11"/>
      <c r="AB58" s="11">
        <v>1</v>
      </c>
      <c r="AC58" s="11">
        <v>32885</v>
      </c>
      <c r="AD58" s="11"/>
      <c r="AE58" s="12"/>
      <c r="AF58" s="11">
        <v>1</v>
      </c>
      <c r="AG58" s="11">
        <v>57000</v>
      </c>
      <c r="AH58" s="11"/>
      <c r="AI58" s="11"/>
      <c r="AJ58" s="11">
        <f t="shared" si="26"/>
        <v>57000</v>
      </c>
      <c r="AL58" s="11">
        <v>0</v>
      </c>
      <c r="AM58" s="11">
        <v>18635</v>
      </c>
      <c r="AN58" s="11">
        <f t="shared" si="27"/>
        <v>0</v>
      </c>
      <c r="AO58" s="11"/>
      <c r="AP58" s="11">
        <f t="shared" si="28"/>
        <v>18635</v>
      </c>
      <c r="AR58" s="11">
        <v>0</v>
      </c>
      <c r="AS58" s="11">
        <v>18635</v>
      </c>
      <c r="AT58" s="11">
        <f t="shared" si="43"/>
        <v>0</v>
      </c>
      <c r="AU58" s="11"/>
      <c r="AV58" s="11">
        <f t="shared" si="30"/>
        <v>18635</v>
      </c>
      <c r="AW58" s="12"/>
      <c r="AX58" s="11">
        <v>0</v>
      </c>
      <c r="AY58" s="11">
        <v>18635</v>
      </c>
      <c r="AZ58" s="11">
        <f t="shared" si="31"/>
        <v>0</v>
      </c>
      <c r="BA58" s="11"/>
      <c r="BB58" s="11">
        <f t="shared" si="25"/>
        <v>18635</v>
      </c>
      <c r="BC58" s="11">
        <f t="shared" si="32"/>
        <v>18635</v>
      </c>
      <c r="BE58" s="11">
        <v>0</v>
      </c>
      <c r="BF58" s="11">
        <v>0</v>
      </c>
      <c r="BH58" s="11"/>
      <c r="BI58" s="11"/>
    </row>
    <row r="59" spans="1:61">
      <c r="A59" s="10" t="s">
        <v>117</v>
      </c>
      <c r="B59" s="10" t="s">
        <v>60</v>
      </c>
      <c r="C59" s="10" t="s">
        <v>83</v>
      </c>
      <c r="D59" s="11">
        <v>0</v>
      </c>
      <c r="E59" s="11"/>
      <c r="F59" s="11">
        <f t="shared" si="41"/>
        <v>0</v>
      </c>
      <c r="G59" s="12"/>
      <c r="H59" s="11"/>
      <c r="I59" s="11"/>
      <c r="J59" s="12"/>
      <c r="K59" s="11">
        <v>1</v>
      </c>
      <c r="L59" s="11">
        <v>9613</v>
      </c>
      <c r="M59" s="11">
        <f t="shared" si="42"/>
        <v>9613</v>
      </c>
      <c r="O59" s="11">
        <v>1</v>
      </c>
      <c r="P59" s="11">
        <v>9613</v>
      </c>
      <c r="R59" s="11">
        <v>1</v>
      </c>
      <c r="S59" s="11">
        <v>9613</v>
      </c>
      <c r="T59" s="11">
        <f>IF(R59=0,0,+S59/R59)</f>
        <v>9613</v>
      </c>
      <c r="V59" s="11">
        <v>1</v>
      </c>
      <c r="W59" s="11">
        <v>9613</v>
      </c>
      <c r="X59" s="11">
        <f t="shared" si="33"/>
        <v>9613</v>
      </c>
      <c r="Y59" s="11"/>
      <c r="Z59" s="11">
        <f>+W59-P59</f>
        <v>0</v>
      </c>
      <c r="AB59" s="11">
        <v>1</v>
      </c>
      <c r="AC59" s="11">
        <v>9613</v>
      </c>
      <c r="AD59" s="11">
        <f t="shared" si="34"/>
        <v>9613</v>
      </c>
      <c r="AE59" s="12"/>
      <c r="AF59" s="11">
        <v>0</v>
      </c>
      <c r="AG59" s="11">
        <v>0</v>
      </c>
      <c r="AH59" s="11">
        <f t="shared" ref="AH59:AH77" si="44">IF(AF59=0,0,+AG59/AF59)</f>
        <v>0</v>
      </c>
      <c r="AI59" s="11"/>
      <c r="AJ59" s="11">
        <f t="shared" si="26"/>
        <v>-9613</v>
      </c>
      <c r="AL59" s="11">
        <v>0</v>
      </c>
      <c r="AM59" s="11">
        <v>0</v>
      </c>
      <c r="AN59" s="11">
        <f t="shared" si="27"/>
        <v>0</v>
      </c>
      <c r="AO59" s="11"/>
      <c r="AP59" s="11">
        <f t="shared" si="28"/>
        <v>-9613</v>
      </c>
      <c r="AR59" s="11">
        <v>0</v>
      </c>
      <c r="AS59" s="11">
        <v>0</v>
      </c>
      <c r="AT59" s="11">
        <f t="shared" si="43"/>
        <v>0</v>
      </c>
      <c r="AU59" s="11"/>
      <c r="AV59" s="11">
        <f t="shared" si="30"/>
        <v>-9613</v>
      </c>
      <c r="AW59" s="12"/>
      <c r="AX59" s="11">
        <v>0</v>
      </c>
      <c r="AY59" s="11">
        <v>0</v>
      </c>
      <c r="AZ59" s="11">
        <f t="shared" ref="AZ59:AZ77" si="45">IF(AX59=0,0,+AY59/AX59)</f>
        <v>0</v>
      </c>
      <c r="BA59" s="11"/>
      <c r="BB59" s="11">
        <f t="shared" si="25"/>
        <v>-9613</v>
      </c>
      <c r="BC59" s="11">
        <f t="shared" si="32"/>
        <v>-9613</v>
      </c>
      <c r="BE59" s="11">
        <v>0</v>
      </c>
      <c r="BF59" s="11">
        <v>0</v>
      </c>
      <c r="BH59" s="11"/>
      <c r="BI59" s="11"/>
    </row>
    <row r="60" spans="1:61">
      <c r="A60" s="10" t="s">
        <v>118</v>
      </c>
      <c r="B60" s="10" t="s">
        <v>90</v>
      </c>
      <c r="C60" s="10" t="s">
        <v>75</v>
      </c>
      <c r="D60" s="11">
        <v>0</v>
      </c>
      <c r="E60" s="11"/>
      <c r="F60" s="11">
        <f t="shared" si="41"/>
        <v>0</v>
      </c>
      <c r="G60" s="12"/>
      <c r="H60" s="11"/>
      <c r="I60" s="11"/>
      <c r="J60" s="12"/>
      <c r="K60" s="11"/>
      <c r="L60" s="11"/>
      <c r="M60" s="11">
        <f t="shared" si="42"/>
        <v>0</v>
      </c>
      <c r="O60" s="11"/>
      <c r="P60" s="11"/>
      <c r="R60" s="11">
        <v>1</v>
      </c>
      <c r="S60" s="11">
        <v>69015</v>
      </c>
      <c r="T60" s="11">
        <f>IF(R60=0,0,+S60/R60)</f>
        <v>69015</v>
      </c>
      <c r="V60" s="11">
        <v>1</v>
      </c>
      <c r="W60" s="11">
        <v>69015</v>
      </c>
      <c r="X60" s="11">
        <f t="shared" si="33"/>
        <v>69015</v>
      </c>
      <c r="Y60" s="11"/>
      <c r="Z60" s="11">
        <f>+W60-P60</f>
        <v>69015</v>
      </c>
      <c r="AB60" s="11">
        <v>1</v>
      </c>
      <c r="AC60" s="11">
        <v>69015</v>
      </c>
      <c r="AD60" s="11">
        <f t="shared" si="34"/>
        <v>69015</v>
      </c>
      <c r="AE60" s="12"/>
      <c r="AF60" s="11">
        <v>1</v>
      </c>
      <c r="AG60" s="11">
        <v>69015</v>
      </c>
      <c r="AH60" s="11">
        <f t="shared" si="44"/>
        <v>69015</v>
      </c>
      <c r="AI60" s="11"/>
      <c r="AJ60" s="11">
        <f t="shared" si="26"/>
        <v>69015</v>
      </c>
      <c r="AL60" s="11">
        <v>1</v>
      </c>
      <c r="AM60" s="11">
        <v>69015</v>
      </c>
      <c r="AN60" s="11">
        <f t="shared" si="27"/>
        <v>69015</v>
      </c>
      <c r="AO60" s="11"/>
      <c r="AP60" s="11">
        <f t="shared" si="28"/>
        <v>69015</v>
      </c>
      <c r="AR60" s="11">
        <v>1</v>
      </c>
      <c r="AS60" s="11">
        <v>69015</v>
      </c>
      <c r="AT60" s="11">
        <f t="shared" si="43"/>
        <v>69015</v>
      </c>
      <c r="AU60" s="11"/>
      <c r="AV60" s="11">
        <f t="shared" si="30"/>
        <v>69015</v>
      </c>
      <c r="AW60" s="12"/>
      <c r="AX60" s="11">
        <v>1</v>
      </c>
      <c r="AY60" s="11">
        <v>69015</v>
      </c>
      <c r="AZ60" s="11">
        <f t="shared" si="45"/>
        <v>69015</v>
      </c>
      <c r="BA60" s="11"/>
      <c r="BB60" s="11">
        <f t="shared" si="25"/>
        <v>0</v>
      </c>
      <c r="BC60" s="11">
        <f t="shared" si="32"/>
        <v>69015</v>
      </c>
      <c r="BE60" s="11">
        <v>0</v>
      </c>
      <c r="BF60" s="11">
        <v>0</v>
      </c>
      <c r="BH60" s="11"/>
      <c r="BI60" s="11"/>
    </row>
    <row r="61" spans="1:61">
      <c r="A61" s="10" t="s">
        <v>119</v>
      </c>
      <c r="B61" s="10" t="s">
        <v>36</v>
      </c>
      <c r="C61" s="10" t="s">
        <v>83</v>
      </c>
      <c r="D61" s="11">
        <v>5</v>
      </c>
      <c r="E61" s="11">
        <v>126904.5</v>
      </c>
      <c r="F61" s="11">
        <f t="shared" si="41"/>
        <v>25380.9</v>
      </c>
      <c r="G61" s="12"/>
      <c r="H61" s="11">
        <v>5</v>
      </c>
      <c r="I61" s="11">
        <v>153219.38800000001</v>
      </c>
      <c r="J61" s="12"/>
      <c r="K61" s="11">
        <v>9</v>
      </c>
      <c r="L61" s="11">
        <v>252256</v>
      </c>
      <c r="M61" s="11">
        <f t="shared" si="42"/>
        <v>28028.444444444445</v>
      </c>
      <c r="O61" s="11">
        <v>9</v>
      </c>
      <c r="P61" s="11">
        <v>260769</v>
      </c>
      <c r="R61" s="11">
        <v>14</v>
      </c>
      <c r="S61" s="11">
        <v>397335</v>
      </c>
      <c r="T61" s="11">
        <f>IF(R61=0,0,+S61/R61)</f>
        <v>28381.071428571428</v>
      </c>
      <c r="V61" s="11">
        <v>14</v>
      </c>
      <c r="W61" s="11">
        <v>397335</v>
      </c>
      <c r="X61" s="11">
        <f t="shared" si="33"/>
        <v>28381.071428571428</v>
      </c>
      <c r="Y61" s="11"/>
      <c r="Z61" s="11">
        <f>+W61-P61</f>
        <v>136566</v>
      </c>
      <c r="AB61" s="11">
        <v>16</v>
      </c>
      <c r="AC61" s="11">
        <v>409730</v>
      </c>
      <c r="AD61" s="11">
        <f t="shared" si="34"/>
        <v>25608.125</v>
      </c>
      <c r="AE61" s="12"/>
      <c r="AF61" s="11">
        <v>16</v>
      </c>
      <c r="AG61" s="11">
        <v>330230</v>
      </c>
      <c r="AH61" s="11">
        <f t="shared" si="44"/>
        <v>20639.375</v>
      </c>
      <c r="AI61" s="11"/>
      <c r="AJ61" s="11">
        <f t="shared" si="26"/>
        <v>69461</v>
      </c>
      <c r="AL61" s="11">
        <v>11</v>
      </c>
      <c r="AM61" s="11">
        <v>394791</v>
      </c>
      <c r="AN61" s="11">
        <f t="shared" si="27"/>
        <v>35890.090909090912</v>
      </c>
      <c r="AO61" s="11"/>
      <c r="AP61" s="11">
        <f t="shared" si="28"/>
        <v>134022</v>
      </c>
      <c r="AR61" s="11">
        <v>11</v>
      </c>
      <c r="AS61" s="11">
        <v>391576</v>
      </c>
      <c r="AT61" s="11">
        <f t="shared" si="43"/>
        <v>35597.818181818184</v>
      </c>
      <c r="AU61" s="11"/>
      <c r="AV61" s="11">
        <f t="shared" si="30"/>
        <v>130807</v>
      </c>
      <c r="AW61" s="12"/>
      <c r="AX61" s="11">
        <v>16</v>
      </c>
      <c r="AY61" s="11">
        <v>445736</v>
      </c>
      <c r="AZ61" s="11">
        <f t="shared" si="45"/>
        <v>27858.5</v>
      </c>
      <c r="BA61" s="11"/>
      <c r="BB61" s="11">
        <f t="shared" si="25"/>
        <v>48401</v>
      </c>
      <c r="BC61" s="11">
        <f t="shared" si="32"/>
        <v>184967</v>
      </c>
      <c r="BE61" s="31">
        <v>12</v>
      </c>
      <c r="BF61" s="11">
        <v>193488</v>
      </c>
      <c r="BH61" s="11"/>
      <c r="BI61" s="11"/>
    </row>
    <row r="62" spans="1:61">
      <c r="A62" s="10" t="s">
        <v>120</v>
      </c>
      <c r="B62" s="10" t="s">
        <v>121</v>
      </c>
      <c r="C62" s="10" t="s">
        <v>75</v>
      </c>
      <c r="D62" s="11">
        <v>1</v>
      </c>
      <c r="E62" s="11">
        <v>111751</v>
      </c>
      <c r="F62" s="11">
        <f t="shared" si="41"/>
        <v>111751</v>
      </c>
      <c r="G62" s="12"/>
      <c r="H62" s="11">
        <v>1</v>
      </c>
      <c r="I62" s="11">
        <v>149848</v>
      </c>
      <c r="J62" s="12"/>
      <c r="K62" s="11">
        <v>1</v>
      </c>
      <c r="L62" s="11">
        <v>264139</v>
      </c>
      <c r="M62" s="11">
        <f t="shared" si="42"/>
        <v>264139</v>
      </c>
      <c r="O62" s="11">
        <v>1</v>
      </c>
      <c r="P62" s="11">
        <v>264139</v>
      </c>
      <c r="R62" s="11">
        <v>0</v>
      </c>
      <c r="S62" s="11">
        <v>111751</v>
      </c>
      <c r="T62" s="11">
        <f>IF(R62=0,0,+S62/R62)</f>
        <v>0</v>
      </c>
      <c r="V62" s="11">
        <v>0</v>
      </c>
      <c r="W62" s="11">
        <v>111751</v>
      </c>
      <c r="X62" s="11">
        <f t="shared" si="33"/>
        <v>0</v>
      </c>
      <c r="Y62" s="11"/>
      <c r="Z62" s="11">
        <f>+W62-P62</f>
        <v>-152388</v>
      </c>
      <c r="AB62" s="11">
        <v>0</v>
      </c>
      <c r="AC62" s="11">
        <v>111751</v>
      </c>
      <c r="AD62" s="11">
        <f t="shared" si="34"/>
        <v>0</v>
      </c>
      <c r="AE62" s="12"/>
      <c r="AF62" s="11">
        <v>0</v>
      </c>
      <c r="AG62" s="11">
        <v>0</v>
      </c>
      <c r="AH62" s="11">
        <f t="shared" si="44"/>
        <v>0</v>
      </c>
      <c r="AI62" s="11"/>
      <c r="AJ62" s="11">
        <f t="shared" si="26"/>
        <v>-264139</v>
      </c>
      <c r="AL62" s="11">
        <v>0</v>
      </c>
      <c r="AM62" s="11">
        <v>0</v>
      </c>
      <c r="AN62" s="11">
        <f t="shared" si="27"/>
        <v>0</v>
      </c>
      <c r="AO62" s="11"/>
      <c r="AP62" s="11">
        <f t="shared" si="28"/>
        <v>-264139</v>
      </c>
      <c r="AR62" s="11">
        <v>0</v>
      </c>
      <c r="AS62" s="11">
        <v>0</v>
      </c>
      <c r="AT62" s="11">
        <f t="shared" si="43"/>
        <v>0</v>
      </c>
      <c r="AU62" s="11"/>
      <c r="AV62" s="11">
        <f t="shared" si="30"/>
        <v>-264139</v>
      </c>
      <c r="AW62" s="12"/>
      <c r="AX62" s="11">
        <v>0</v>
      </c>
      <c r="AY62" s="11">
        <v>0</v>
      </c>
      <c r="AZ62" s="11">
        <f t="shared" si="45"/>
        <v>0</v>
      </c>
      <c r="BA62" s="11"/>
      <c r="BB62" s="11">
        <f t="shared" si="25"/>
        <v>-111751</v>
      </c>
      <c r="BC62" s="11">
        <f t="shared" si="32"/>
        <v>-264139</v>
      </c>
      <c r="BE62" s="11">
        <v>0</v>
      </c>
      <c r="BF62" s="11">
        <v>0</v>
      </c>
      <c r="BH62" s="11"/>
      <c r="BI62" s="11"/>
    </row>
    <row r="63" spans="1:61">
      <c r="A63" s="10" t="s">
        <v>122</v>
      </c>
      <c r="B63" s="10" t="s">
        <v>105</v>
      </c>
      <c r="C63" s="10" t="s">
        <v>75</v>
      </c>
      <c r="D63" s="11">
        <v>2</v>
      </c>
      <c r="E63" s="11">
        <v>276000</v>
      </c>
      <c r="F63" s="11">
        <f t="shared" si="41"/>
        <v>138000</v>
      </c>
      <c r="G63" s="12"/>
      <c r="H63" s="11">
        <v>2</v>
      </c>
      <c r="I63" s="11">
        <v>276000</v>
      </c>
      <c r="J63" s="12"/>
      <c r="K63" s="11">
        <v>1</v>
      </c>
      <c r="L63" s="11">
        <v>297661</v>
      </c>
      <c r="M63" s="11">
        <f t="shared" si="42"/>
        <v>297661</v>
      </c>
      <c r="O63" s="11">
        <v>1</v>
      </c>
      <c r="P63" s="11">
        <v>297661</v>
      </c>
      <c r="R63" s="11">
        <v>1</v>
      </c>
      <c r="S63" s="11">
        <v>203663</v>
      </c>
      <c r="T63" s="11">
        <f>IF(R63=0,0,+S63/R63)</f>
        <v>203663</v>
      </c>
      <c r="V63" s="11">
        <v>1</v>
      </c>
      <c r="W63" s="11">
        <v>203663</v>
      </c>
      <c r="X63" s="11">
        <f t="shared" si="33"/>
        <v>203663</v>
      </c>
      <c r="Y63" s="11">
        <v>144600.72999999998</v>
      </c>
      <c r="Z63" s="11">
        <f>+W63-P63</f>
        <v>-93998</v>
      </c>
      <c r="AB63" s="11">
        <v>1</v>
      </c>
      <c r="AC63" s="11">
        <v>203663</v>
      </c>
      <c r="AD63" s="11">
        <f t="shared" si="34"/>
        <v>203663</v>
      </c>
      <c r="AE63" s="12"/>
      <c r="AF63" s="11">
        <v>1</v>
      </c>
      <c r="AG63" s="11">
        <v>203663</v>
      </c>
      <c r="AH63" s="11">
        <f t="shared" si="44"/>
        <v>203663</v>
      </c>
      <c r="AI63" s="11">
        <v>144600.72999999998</v>
      </c>
      <c r="AJ63" s="11">
        <f t="shared" si="26"/>
        <v>-93998</v>
      </c>
      <c r="AL63" s="11">
        <v>1</v>
      </c>
      <c r="AM63" s="11">
        <v>203663</v>
      </c>
      <c r="AN63" s="11">
        <f t="shared" si="27"/>
        <v>203663</v>
      </c>
      <c r="AO63" s="11">
        <v>144600.72999999998</v>
      </c>
      <c r="AP63" s="11">
        <f t="shared" si="28"/>
        <v>-93998</v>
      </c>
      <c r="AR63" s="11">
        <v>1</v>
      </c>
      <c r="AS63" s="11">
        <v>240727</v>
      </c>
      <c r="AT63" s="11">
        <f t="shared" si="43"/>
        <v>240727</v>
      </c>
      <c r="AU63" s="31">
        <v>144600.72999999998</v>
      </c>
      <c r="AV63" s="11">
        <f t="shared" si="30"/>
        <v>-56934</v>
      </c>
      <c r="AW63" s="12"/>
      <c r="AX63" s="11">
        <v>1</v>
      </c>
      <c r="AY63" s="11">
        <v>240727</v>
      </c>
      <c r="AZ63" s="11">
        <f t="shared" si="45"/>
        <v>240727</v>
      </c>
      <c r="BA63" s="31">
        <v>144600</v>
      </c>
      <c r="BB63" s="11">
        <f t="shared" si="25"/>
        <v>37064</v>
      </c>
      <c r="BC63" s="11">
        <f t="shared" si="32"/>
        <v>-56934</v>
      </c>
      <c r="BE63" s="11">
        <v>1</v>
      </c>
      <c r="BF63" s="11">
        <v>154562</v>
      </c>
      <c r="BH63" s="11"/>
      <c r="BI63" s="11"/>
    </row>
    <row r="64" spans="1:61">
      <c r="A64" s="10" t="s">
        <v>123</v>
      </c>
      <c r="B64" s="10" t="s">
        <v>36</v>
      </c>
      <c r="C64" s="10" t="s">
        <v>94</v>
      </c>
      <c r="D64" s="11"/>
      <c r="E64" s="11"/>
      <c r="F64" s="11"/>
      <c r="G64" s="12"/>
      <c r="H64" s="11"/>
      <c r="I64" s="11"/>
      <c r="J64" s="12"/>
      <c r="K64" s="11"/>
      <c r="L64" s="11"/>
      <c r="M64" s="11"/>
      <c r="O64" s="11"/>
      <c r="P64" s="11"/>
      <c r="R64" s="11"/>
      <c r="S64" s="11"/>
      <c r="T64" s="11"/>
      <c r="V64" s="11"/>
      <c r="W64" s="11"/>
      <c r="X64" s="11"/>
      <c r="Y64" s="11"/>
      <c r="Z64" s="11"/>
      <c r="AB64" s="11"/>
      <c r="AC64" s="11"/>
      <c r="AD64" s="11"/>
      <c r="AE64" s="12"/>
      <c r="AF64" s="11">
        <v>1</v>
      </c>
      <c r="AG64" s="11">
        <v>28000</v>
      </c>
      <c r="AH64" s="11">
        <f t="shared" si="44"/>
        <v>28000</v>
      </c>
      <c r="AI64" s="11"/>
      <c r="AJ64" s="11">
        <f t="shared" si="26"/>
        <v>28000</v>
      </c>
      <c r="AL64" s="11">
        <v>1</v>
      </c>
      <c r="AM64" s="11">
        <v>28000</v>
      </c>
      <c r="AN64" s="11">
        <f t="shared" si="27"/>
        <v>28000</v>
      </c>
      <c r="AO64" s="11"/>
      <c r="AP64" s="11">
        <f t="shared" si="28"/>
        <v>28000</v>
      </c>
      <c r="AR64" s="11">
        <v>1</v>
      </c>
      <c r="AS64" s="11">
        <v>28000</v>
      </c>
      <c r="AT64" s="11">
        <f t="shared" si="43"/>
        <v>28000</v>
      </c>
      <c r="AU64" s="11"/>
      <c r="AV64" s="11">
        <f t="shared" si="30"/>
        <v>28000</v>
      </c>
      <c r="AW64" s="12"/>
      <c r="AX64" s="11">
        <v>1</v>
      </c>
      <c r="AY64" s="11">
        <v>28000</v>
      </c>
      <c r="AZ64" s="11">
        <f t="shared" si="45"/>
        <v>28000</v>
      </c>
      <c r="BA64" s="11"/>
      <c r="BB64" s="11">
        <f t="shared" si="25"/>
        <v>28000</v>
      </c>
      <c r="BC64" s="11">
        <f t="shared" si="32"/>
        <v>28000</v>
      </c>
      <c r="BE64" s="11">
        <v>0</v>
      </c>
      <c r="BF64" s="11">
        <v>0</v>
      </c>
      <c r="BH64" s="11"/>
      <c r="BI64" s="11"/>
    </row>
    <row r="65" spans="1:64">
      <c r="A65" s="10" t="s">
        <v>124</v>
      </c>
      <c r="B65" s="10" t="s">
        <v>36</v>
      </c>
      <c r="C65" s="10" t="s">
        <v>75</v>
      </c>
      <c r="D65" s="11">
        <v>1</v>
      </c>
      <c r="E65" s="11">
        <v>22500</v>
      </c>
      <c r="F65" s="11">
        <f t="shared" si="41"/>
        <v>22500</v>
      </c>
      <c r="G65" s="12"/>
      <c r="H65" s="11">
        <v>1</v>
      </c>
      <c r="I65" s="11">
        <v>22500</v>
      </c>
      <c r="J65" s="12"/>
      <c r="K65" s="11">
        <v>6</v>
      </c>
      <c r="L65" s="11">
        <v>177481</v>
      </c>
      <c r="M65" s="11">
        <f t="shared" si="42"/>
        <v>29580.166666666668</v>
      </c>
      <c r="O65" s="11">
        <v>4</v>
      </c>
      <c r="P65" s="11">
        <v>142173</v>
      </c>
      <c r="R65" s="11">
        <v>5</v>
      </c>
      <c r="S65" s="11">
        <v>171616</v>
      </c>
      <c r="T65" s="11">
        <f t="shared" ref="T65:T70" si="46">IF(R65=0,0,+S65/R65)</f>
        <v>34323.199999999997</v>
      </c>
      <c r="V65" s="11">
        <v>5</v>
      </c>
      <c r="W65" s="11">
        <v>171616</v>
      </c>
      <c r="X65" s="11">
        <f t="shared" si="33"/>
        <v>34323.199999999997</v>
      </c>
      <c r="Y65" s="11"/>
      <c r="Z65" s="11">
        <f t="shared" ref="Z65:Z70" si="47">+W65-P65</f>
        <v>29443</v>
      </c>
      <c r="AB65" s="11">
        <v>5</v>
      </c>
      <c r="AC65" s="11">
        <v>171616</v>
      </c>
      <c r="AD65" s="11">
        <f t="shared" si="34"/>
        <v>34323.199999999997</v>
      </c>
      <c r="AE65" s="12"/>
      <c r="AF65" s="11">
        <v>5</v>
      </c>
      <c r="AG65" s="11">
        <v>156115</v>
      </c>
      <c r="AH65" s="11">
        <f t="shared" si="44"/>
        <v>31223</v>
      </c>
      <c r="AI65" s="11"/>
      <c r="AJ65" s="11">
        <f t="shared" si="26"/>
        <v>13942</v>
      </c>
      <c r="AL65" s="11">
        <v>3</v>
      </c>
      <c r="AM65" s="11">
        <v>156115</v>
      </c>
      <c r="AN65" s="11">
        <f t="shared" si="27"/>
        <v>52038.333333333336</v>
      </c>
      <c r="AO65" s="11"/>
      <c r="AP65" s="11">
        <f t="shared" si="28"/>
        <v>13942</v>
      </c>
      <c r="AR65" s="11">
        <v>3</v>
      </c>
      <c r="AS65" s="11">
        <v>156115</v>
      </c>
      <c r="AT65" s="11">
        <f t="shared" si="43"/>
        <v>52038.333333333336</v>
      </c>
      <c r="AU65" s="11"/>
      <c r="AV65" s="11">
        <f t="shared" si="30"/>
        <v>13942</v>
      </c>
      <c r="AW65" s="12"/>
      <c r="AX65" s="11">
        <v>3</v>
      </c>
      <c r="AY65" s="11">
        <v>156115</v>
      </c>
      <c r="AZ65" s="11">
        <f t="shared" si="45"/>
        <v>52038.333333333336</v>
      </c>
      <c r="BA65" s="11"/>
      <c r="BB65" s="11">
        <f t="shared" si="25"/>
        <v>-15501</v>
      </c>
      <c r="BC65" s="11">
        <f t="shared" si="32"/>
        <v>13942</v>
      </c>
      <c r="BE65" s="11">
        <v>0</v>
      </c>
      <c r="BF65" s="11">
        <v>0</v>
      </c>
      <c r="BH65" s="11"/>
      <c r="BI65" s="11"/>
    </row>
    <row r="66" spans="1:64">
      <c r="A66" s="10" t="s">
        <v>125</v>
      </c>
      <c r="B66" s="10" t="s">
        <v>51</v>
      </c>
      <c r="C66" s="10" t="s">
        <v>83</v>
      </c>
      <c r="D66" s="11">
        <v>1</v>
      </c>
      <c r="E66" s="11">
        <v>23650</v>
      </c>
      <c r="F66" s="11">
        <v>23650</v>
      </c>
      <c r="G66" s="12"/>
      <c r="H66" s="11">
        <v>1</v>
      </c>
      <c r="I66" s="11">
        <v>6375</v>
      </c>
      <c r="J66" s="12"/>
      <c r="K66" s="11">
        <v>3</v>
      </c>
      <c r="L66" s="11">
        <f>8642.43+5050</f>
        <v>13692.43</v>
      </c>
      <c r="M66" s="11">
        <f t="shared" si="42"/>
        <v>4564.1433333333334</v>
      </c>
      <c r="O66" s="11">
        <v>3</v>
      </c>
      <c r="P66" s="11">
        <f>8642.43+5050</f>
        <v>13692.43</v>
      </c>
      <c r="R66" s="11">
        <v>2</v>
      </c>
      <c r="S66" s="11">
        <f>9523+2137</f>
        <v>11660</v>
      </c>
      <c r="T66" s="11">
        <f t="shared" si="46"/>
        <v>5830</v>
      </c>
      <c r="V66" s="11">
        <v>2</v>
      </c>
      <c r="W66" s="11">
        <v>11660</v>
      </c>
      <c r="X66" s="11">
        <f t="shared" si="33"/>
        <v>5830</v>
      </c>
      <c r="Y66" s="11"/>
      <c r="Z66" s="11">
        <f t="shared" si="47"/>
        <v>-2032.4300000000003</v>
      </c>
      <c r="AB66" s="11">
        <v>1</v>
      </c>
      <c r="AC66" s="11">
        <v>11660</v>
      </c>
      <c r="AD66" s="11">
        <f t="shared" si="34"/>
        <v>11660</v>
      </c>
      <c r="AE66" s="12"/>
      <c r="AF66" s="11">
        <v>1</v>
      </c>
      <c r="AG66" s="11">
        <v>4029</v>
      </c>
      <c r="AH66" s="11">
        <f t="shared" si="44"/>
        <v>4029</v>
      </c>
      <c r="AI66" s="11"/>
      <c r="AJ66" s="11">
        <f t="shared" si="26"/>
        <v>-9663.43</v>
      </c>
      <c r="AL66" s="11">
        <v>0</v>
      </c>
      <c r="AM66" s="11">
        <v>4029</v>
      </c>
      <c r="AN66" s="11">
        <f t="shared" si="27"/>
        <v>0</v>
      </c>
      <c r="AO66" s="11"/>
      <c r="AP66" s="11">
        <f t="shared" si="28"/>
        <v>-9663.43</v>
      </c>
      <c r="AR66" s="11">
        <v>0</v>
      </c>
      <c r="AS66" s="11">
        <v>4029</v>
      </c>
      <c r="AT66" s="11">
        <f t="shared" si="43"/>
        <v>0</v>
      </c>
      <c r="AU66" s="11"/>
      <c r="AV66" s="11">
        <f t="shared" si="30"/>
        <v>-9663.43</v>
      </c>
      <c r="AW66" s="12"/>
      <c r="AX66" s="11">
        <v>0</v>
      </c>
      <c r="AY66" s="11">
        <v>4029</v>
      </c>
      <c r="AZ66" s="11">
        <f t="shared" si="45"/>
        <v>0</v>
      </c>
      <c r="BA66" s="11"/>
      <c r="BB66" s="11">
        <f t="shared" si="25"/>
        <v>-7631</v>
      </c>
      <c r="BC66" s="11">
        <f t="shared" si="32"/>
        <v>-9663.43</v>
      </c>
      <c r="BE66" s="11">
        <v>0</v>
      </c>
      <c r="BF66" s="11">
        <v>0</v>
      </c>
      <c r="BH66" s="11"/>
      <c r="BI66" s="11"/>
    </row>
    <row r="67" spans="1:64">
      <c r="A67" s="10" t="s">
        <v>126</v>
      </c>
      <c r="B67" s="10" t="s">
        <v>36</v>
      </c>
      <c r="C67" s="10" t="s">
        <v>75</v>
      </c>
      <c r="D67" s="11">
        <v>1</v>
      </c>
      <c r="E67" s="11">
        <v>56550</v>
      </c>
      <c r="F67" s="11">
        <f t="shared" ref="F67:F77" si="48">IF(D67=0,0,+E67/D67)</f>
        <v>56550</v>
      </c>
      <c r="G67" s="12"/>
      <c r="H67" s="11">
        <v>1</v>
      </c>
      <c r="I67" s="11">
        <v>44588</v>
      </c>
      <c r="J67" s="12"/>
      <c r="K67" s="11">
        <v>1</v>
      </c>
      <c r="L67" s="11">
        <v>61974</v>
      </c>
      <c r="M67" s="11">
        <f t="shared" si="42"/>
        <v>61974</v>
      </c>
      <c r="O67" s="11">
        <v>1</v>
      </c>
      <c r="P67" s="11">
        <v>61974</v>
      </c>
      <c r="R67" s="11">
        <v>0</v>
      </c>
      <c r="S67" s="11">
        <v>27902</v>
      </c>
      <c r="T67" s="11">
        <f t="shared" si="46"/>
        <v>0</v>
      </c>
      <c r="V67" s="11">
        <v>0</v>
      </c>
      <c r="W67" s="11">
        <v>27902</v>
      </c>
      <c r="X67" s="11">
        <f t="shared" si="33"/>
        <v>0</v>
      </c>
      <c r="Y67" s="11"/>
      <c r="Z67" s="11">
        <f t="shared" si="47"/>
        <v>-34072</v>
      </c>
      <c r="AB67" s="11">
        <v>0</v>
      </c>
      <c r="AC67" s="11">
        <v>27902</v>
      </c>
      <c r="AD67" s="11">
        <f t="shared" si="34"/>
        <v>0</v>
      </c>
      <c r="AE67" s="12"/>
      <c r="AF67" s="11">
        <v>0</v>
      </c>
      <c r="AG67" s="11">
        <v>0</v>
      </c>
      <c r="AH67" s="11">
        <f t="shared" si="44"/>
        <v>0</v>
      </c>
      <c r="AI67" s="11"/>
      <c r="AJ67" s="11">
        <f t="shared" si="26"/>
        <v>-61974</v>
      </c>
      <c r="AL67" s="11">
        <v>0</v>
      </c>
      <c r="AM67" s="11">
        <v>0</v>
      </c>
      <c r="AN67" s="11">
        <f t="shared" si="27"/>
        <v>0</v>
      </c>
      <c r="AO67" s="11"/>
      <c r="AP67" s="11">
        <f t="shared" si="28"/>
        <v>-61974</v>
      </c>
      <c r="AR67" s="11">
        <v>0</v>
      </c>
      <c r="AS67" s="11">
        <v>0</v>
      </c>
      <c r="AT67" s="11">
        <f t="shared" si="43"/>
        <v>0</v>
      </c>
      <c r="AU67" s="11"/>
      <c r="AV67" s="11">
        <f t="shared" si="30"/>
        <v>-61974</v>
      </c>
      <c r="AW67" s="12"/>
      <c r="AX67" s="11">
        <v>0</v>
      </c>
      <c r="AY67" s="11">
        <v>0</v>
      </c>
      <c r="AZ67" s="11">
        <f t="shared" si="45"/>
        <v>0</v>
      </c>
      <c r="BA67" s="11"/>
      <c r="BB67" s="11">
        <f t="shared" si="25"/>
        <v>-27902</v>
      </c>
      <c r="BC67" s="11">
        <f t="shared" si="32"/>
        <v>-61974</v>
      </c>
      <c r="BE67" s="11">
        <v>0</v>
      </c>
      <c r="BF67" s="11">
        <v>0</v>
      </c>
      <c r="BH67" s="11"/>
      <c r="BI67" s="11"/>
    </row>
    <row r="68" spans="1:64">
      <c r="A68" s="10" t="s">
        <v>127</v>
      </c>
      <c r="B68" s="10" t="s">
        <v>36</v>
      </c>
      <c r="C68" s="10" t="s">
        <v>83</v>
      </c>
      <c r="D68" s="11">
        <v>17</v>
      </c>
      <c r="E68" s="11">
        <v>314102</v>
      </c>
      <c r="F68" s="11">
        <f t="shared" si="48"/>
        <v>18476.588235294119</v>
      </c>
      <c r="G68" s="12"/>
      <c r="H68" s="11">
        <v>13</v>
      </c>
      <c r="I68" s="11">
        <v>354522.04000000004</v>
      </c>
      <c r="J68" s="12"/>
      <c r="K68" s="11">
        <v>9</v>
      </c>
      <c r="L68" s="11">
        <v>247903</v>
      </c>
      <c r="M68" s="11">
        <f t="shared" si="42"/>
        <v>27544.777777777777</v>
      </c>
      <c r="O68" s="11">
        <v>9</v>
      </c>
      <c r="P68" s="11">
        <v>248757</v>
      </c>
      <c r="R68" s="11">
        <v>7</v>
      </c>
      <c r="S68" s="11">
        <v>189057</v>
      </c>
      <c r="T68" s="11">
        <f t="shared" si="46"/>
        <v>27008.142857142859</v>
      </c>
      <c r="V68" s="11">
        <v>7</v>
      </c>
      <c r="W68" s="11">
        <v>189057</v>
      </c>
      <c r="X68" s="11">
        <f t="shared" si="33"/>
        <v>27008.142857142859</v>
      </c>
      <c r="Y68" s="11"/>
      <c r="Z68" s="11">
        <f t="shared" si="47"/>
        <v>-59700</v>
      </c>
      <c r="AB68" s="11">
        <v>11</v>
      </c>
      <c r="AC68" s="11">
        <v>228499</v>
      </c>
      <c r="AD68" s="11">
        <f t="shared" si="34"/>
        <v>20772.636363636364</v>
      </c>
      <c r="AE68" s="12"/>
      <c r="AF68" s="11">
        <v>11</v>
      </c>
      <c r="AG68" s="11">
        <v>234003</v>
      </c>
      <c r="AH68" s="11">
        <f t="shared" si="44"/>
        <v>21273</v>
      </c>
      <c r="AI68" s="11"/>
      <c r="AJ68" s="11">
        <f t="shared" si="26"/>
        <v>-14754</v>
      </c>
      <c r="AL68" s="11">
        <v>9</v>
      </c>
      <c r="AM68" s="11">
        <v>244947</v>
      </c>
      <c r="AN68" s="11">
        <f t="shared" si="27"/>
        <v>27216.333333333332</v>
      </c>
      <c r="AO68" s="11"/>
      <c r="AP68" s="11">
        <f t="shared" si="28"/>
        <v>-3810</v>
      </c>
      <c r="AR68" s="11">
        <v>8</v>
      </c>
      <c r="AS68" s="11">
        <v>228205</v>
      </c>
      <c r="AT68" s="11">
        <f t="shared" si="43"/>
        <v>28525.625</v>
      </c>
      <c r="AU68" s="11"/>
      <c r="AV68" s="11">
        <f t="shared" si="30"/>
        <v>-20552</v>
      </c>
      <c r="AW68" s="12"/>
      <c r="AX68" s="11">
        <v>7</v>
      </c>
      <c r="AY68" s="11">
        <v>208960</v>
      </c>
      <c r="AZ68" s="11">
        <f t="shared" si="45"/>
        <v>29851.428571428572</v>
      </c>
      <c r="BA68" s="11"/>
      <c r="BB68" s="11">
        <f t="shared" si="25"/>
        <v>19903</v>
      </c>
      <c r="BC68" s="11">
        <f t="shared" si="32"/>
        <v>-39797</v>
      </c>
      <c r="BE68" s="11">
        <v>1</v>
      </c>
      <c r="BF68" s="11">
        <v>10944</v>
      </c>
      <c r="BH68" s="11"/>
      <c r="BI68" s="11"/>
    </row>
    <row r="69" spans="1:64">
      <c r="A69" s="10" t="s">
        <v>128</v>
      </c>
      <c r="B69" s="10" t="s">
        <v>87</v>
      </c>
      <c r="C69" s="10" t="s">
        <v>75</v>
      </c>
      <c r="D69" s="11">
        <v>2</v>
      </c>
      <c r="E69" s="11">
        <v>521771</v>
      </c>
      <c r="F69" s="11">
        <f t="shared" si="48"/>
        <v>260885.5</v>
      </c>
      <c r="G69" s="12"/>
      <c r="H69" s="11">
        <v>2</v>
      </c>
      <c r="I69" s="11">
        <v>521771</v>
      </c>
      <c r="J69" s="12"/>
      <c r="K69" s="11">
        <v>1</v>
      </c>
      <c r="L69" s="11">
        <v>351576</v>
      </c>
      <c r="M69" s="11">
        <f t="shared" si="42"/>
        <v>351576</v>
      </c>
      <c r="O69" s="11">
        <v>1</v>
      </c>
      <c r="P69" s="11">
        <v>351576</v>
      </c>
      <c r="R69" s="11">
        <v>1</v>
      </c>
      <c r="S69" s="11">
        <v>226767</v>
      </c>
      <c r="T69" s="11">
        <f t="shared" si="46"/>
        <v>226767</v>
      </c>
      <c r="V69" s="11">
        <v>2</v>
      </c>
      <c r="W69" s="11">
        <v>253364</v>
      </c>
      <c r="X69" s="11">
        <f t="shared" si="33"/>
        <v>126682</v>
      </c>
      <c r="Y69" s="11">
        <v>165539.91</v>
      </c>
      <c r="Z69" s="11">
        <f t="shared" si="47"/>
        <v>-98212</v>
      </c>
      <c r="AB69" s="11">
        <v>2</v>
      </c>
      <c r="AC69" s="11">
        <v>253364</v>
      </c>
      <c r="AD69" s="11">
        <f t="shared" si="34"/>
        <v>126682</v>
      </c>
      <c r="AE69" s="12"/>
      <c r="AF69" s="11">
        <v>2</v>
      </c>
      <c r="AG69" s="11">
        <v>333154</v>
      </c>
      <c r="AH69" s="11">
        <f t="shared" si="44"/>
        <v>166577</v>
      </c>
      <c r="AI69" s="11">
        <v>165539.91</v>
      </c>
      <c r="AJ69" s="11">
        <f t="shared" si="26"/>
        <v>-18422</v>
      </c>
      <c r="AL69" s="11">
        <v>2</v>
      </c>
      <c r="AM69" s="11">
        <v>333154</v>
      </c>
      <c r="AN69" s="11">
        <f t="shared" si="27"/>
        <v>166577</v>
      </c>
      <c r="AO69" s="11">
        <v>165539.91</v>
      </c>
      <c r="AP69" s="11">
        <f t="shared" si="28"/>
        <v>-18422</v>
      </c>
      <c r="AR69" s="11">
        <v>2</v>
      </c>
      <c r="AS69" s="11">
        <v>333154</v>
      </c>
      <c r="AT69" s="11">
        <f t="shared" si="43"/>
        <v>166577</v>
      </c>
      <c r="AU69" s="31">
        <v>165539.91</v>
      </c>
      <c r="AV69" s="11">
        <f t="shared" si="30"/>
        <v>-18422</v>
      </c>
      <c r="AW69" s="12"/>
      <c r="AX69" s="11">
        <v>2</v>
      </c>
      <c r="AY69" s="11">
        <v>381786</v>
      </c>
      <c r="AZ69" s="11">
        <f t="shared" si="45"/>
        <v>190893</v>
      </c>
      <c r="BA69" s="31">
        <v>165540</v>
      </c>
      <c r="BB69" s="11">
        <f t="shared" si="25"/>
        <v>128422</v>
      </c>
      <c r="BC69" s="11">
        <f t="shared" si="32"/>
        <v>30210</v>
      </c>
      <c r="BE69" s="11">
        <v>0</v>
      </c>
      <c r="BF69" s="11">
        <v>0</v>
      </c>
      <c r="BH69" s="11"/>
      <c r="BI69" s="11"/>
    </row>
    <row r="70" spans="1:64">
      <c r="A70" s="10" t="s">
        <v>129</v>
      </c>
      <c r="B70" s="10" t="s">
        <v>36</v>
      </c>
      <c r="C70" s="10" t="s">
        <v>83</v>
      </c>
      <c r="D70" s="11">
        <v>1</v>
      </c>
      <c r="E70" s="11">
        <v>8550</v>
      </c>
      <c r="F70" s="11">
        <f t="shared" si="48"/>
        <v>8550</v>
      </c>
      <c r="G70" s="12"/>
      <c r="H70" s="11">
        <v>1</v>
      </c>
      <c r="I70" s="11">
        <v>14250</v>
      </c>
      <c r="J70" s="12"/>
      <c r="K70" s="11">
        <v>1</v>
      </c>
      <c r="L70" s="11">
        <v>14510</v>
      </c>
      <c r="M70" s="11">
        <f t="shared" si="42"/>
        <v>14510</v>
      </c>
      <c r="O70" s="11">
        <v>1</v>
      </c>
      <c r="P70" s="11">
        <v>14510</v>
      </c>
      <c r="R70" s="11">
        <v>1</v>
      </c>
      <c r="S70" s="11">
        <v>10893</v>
      </c>
      <c r="T70" s="11">
        <f t="shared" si="46"/>
        <v>10893</v>
      </c>
      <c r="V70" s="11">
        <v>1</v>
      </c>
      <c r="W70" s="11">
        <v>10893</v>
      </c>
      <c r="X70" s="11">
        <f t="shared" si="33"/>
        <v>10893</v>
      </c>
      <c r="Y70" s="11"/>
      <c r="Z70" s="11">
        <f t="shared" si="47"/>
        <v>-3617</v>
      </c>
      <c r="AB70" s="11">
        <v>2</v>
      </c>
      <c r="AC70" s="11">
        <v>13267</v>
      </c>
      <c r="AD70" s="11">
        <f t="shared" si="34"/>
        <v>6633.5</v>
      </c>
      <c r="AE70" s="12"/>
      <c r="AF70" s="11">
        <v>2</v>
      </c>
      <c r="AG70" s="11">
        <v>16954</v>
      </c>
      <c r="AH70" s="11">
        <f t="shared" si="44"/>
        <v>8477</v>
      </c>
      <c r="AI70" s="11"/>
      <c r="AJ70" s="11">
        <f t="shared" si="26"/>
        <v>2444</v>
      </c>
      <c r="AL70" s="11">
        <v>1</v>
      </c>
      <c r="AM70" s="11">
        <v>16954</v>
      </c>
      <c r="AN70" s="11">
        <f t="shared" si="27"/>
        <v>16954</v>
      </c>
      <c r="AO70" s="11"/>
      <c r="AP70" s="11">
        <f t="shared" si="28"/>
        <v>2444</v>
      </c>
      <c r="AR70" s="11">
        <v>1</v>
      </c>
      <c r="AS70" s="11">
        <v>16954</v>
      </c>
      <c r="AT70" s="11">
        <f t="shared" si="43"/>
        <v>16954</v>
      </c>
      <c r="AU70" s="11"/>
      <c r="AV70" s="11">
        <f t="shared" si="30"/>
        <v>2444</v>
      </c>
      <c r="AW70" s="12"/>
      <c r="AX70" s="11">
        <v>1</v>
      </c>
      <c r="AY70" s="11">
        <v>16954</v>
      </c>
      <c r="AZ70" s="11">
        <f t="shared" si="45"/>
        <v>16954</v>
      </c>
      <c r="BA70" s="11"/>
      <c r="BB70" s="11">
        <f t="shared" si="25"/>
        <v>6061</v>
      </c>
      <c r="BC70" s="11">
        <f t="shared" si="32"/>
        <v>2444</v>
      </c>
      <c r="BE70" s="11">
        <v>0</v>
      </c>
      <c r="BF70" s="11">
        <v>0</v>
      </c>
      <c r="BH70" s="11"/>
      <c r="BI70" s="11"/>
    </row>
    <row r="71" spans="1:64">
      <c r="A71" s="10" t="s">
        <v>130</v>
      </c>
      <c r="B71" s="10" t="s">
        <v>60</v>
      </c>
      <c r="C71" s="10" t="s">
        <v>94</v>
      </c>
      <c r="D71" s="11"/>
      <c r="E71" s="11"/>
      <c r="F71" s="11"/>
      <c r="G71" s="12"/>
      <c r="H71" s="11"/>
      <c r="I71" s="11"/>
      <c r="J71" s="12"/>
      <c r="K71" s="11"/>
      <c r="L71" s="11"/>
      <c r="M71" s="11"/>
      <c r="O71" s="11"/>
      <c r="P71" s="11"/>
      <c r="R71" s="11"/>
      <c r="S71" s="11"/>
      <c r="T71" s="11"/>
      <c r="V71" s="11"/>
      <c r="W71" s="11"/>
      <c r="X71" s="11"/>
      <c r="Y71" s="11"/>
      <c r="Z71" s="11"/>
      <c r="AB71" s="11"/>
      <c r="AC71" s="11"/>
      <c r="AD71" s="11"/>
      <c r="AE71" s="12"/>
      <c r="AF71" s="11">
        <v>1</v>
      </c>
      <c r="AG71" s="11">
        <v>17621.365384615383</v>
      </c>
      <c r="AH71" s="11">
        <f t="shared" si="44"/>
        <v>17621.365384615383</v>
      </c>
      <c r="AI71" s="11"/>
      <c r="AJ71" s="11">
        <f t="shared" si="26"/>
        <v>17621.365384615383</v>
      </c>
      <c r="AL71" s="11">
        <v>1</v>
      </c>
      <c r="AM71" s="11">
        <v>17621</v>
      </c>
      <c r="AN71" s="11">
        <f t="shared" si="27"/>
        <v>17621</v>
      </c>
      <c r="AO71" s="11"/>
      <c r="AP71" s="11">
        <f t="shared" si="28"/>
        <v>17621</v>
      </c>
      <c r="AR71" s="11">
        <v>2</v>
      </c>
      <c r="AS71" s="11">
        <v>17621</v>
      </c>
      <c r="AT71" s="11">
        <f t="shared" si="43"/>
        <v>8810.5</v>
      </c>
      <c r="AU71" s="11"/>
      <c r="AV71" s="11">
        <f t="shared" si="30"/>
        <v>17621</v>
      </c>
      <c r="AW71" s="12"/>
      <c r="AX71" s="11">
        <v>2</v>
      </c>
      <c r="AY71" s="11">
        <v>17621</v>
      </c>
      <c r="AZ71" s="11">
        <f t="shared" si="45"/>
        <v>8810.5</v>
      </c>
      <c r="BA71" s="11"/>
      <c r="BB71" s="11">
        <f t="shared" si="25"/>
        <v>17621</v>
      </c>
      <c r="BC71" s="11">
        <f t="shared" si="32"/>
        <v>17621</v>
      </c>
      <c r="BE71" s="11">
        <v>1</v>
      </c>
      <c r="BF71" s="11">
        <v>0</v>
      </c>
      <c r="BH71" s="11"/>
      <c r="BI71" s="11"/>
    </row>
    <row r="72" spans="1:64">
      <c r="A72" s="10" t="s">
        <v>131</v>
      </c>
      <c r="B72" s="10" t="s">
        <v>36</v>
      </c>
      <c r="C72" s="10" t="s">
        <v>94</v>
      </c>
      <c r="D72" s="11">
        <v>0</v>
      </c>
      <c r="E72" s="11">
        <v>0</v>
      </c>
      <c r="F72" s="11">
        <f t="shared" si="48"/>
        <v>0</v>
      </c>
      <c r="G72" s="12"/>
      <c r="H72" s="11"/>
      <c r="I72" s="11"/>
      <c r="J72" s="12"/>
      <c r="K72" s="11">
        <v>1</v>
      </c>
      <c r="L72" s="11">
        <v>19580.599999999999</v>
      </c>
      <c r="M72" s="11">
        <f t="shared" si="42"/>
        <v>19580.599999999999</v>
      </c>
      <c r="O72" s="11">
        <v>1</v>
      </c>
      <c r="P72" s="11">
        <v>19580.599999999999</v>
      </c>
      <c r="R72" s="11">
        <v>0</v>
      </c>
      <c r="S72" s="11">
        <v>7499</v>
      </c>
      <c r="T72" s="11">
        <f>IF(R72=0,0,+S72/R72)</f>
        <v>0</v>
      </c>
      <c r="V72" s="11">
        <v>0</v>
      </c>
      <c r="W72" s="11">
        <v>7499</v>
      </c>
      <c r="X72" s="11">
        <f t="shared" si="33"/>
        <v>0</v>
      </c>
      <c r="Y72" s="11"/>
      <c r="Z72" s="11">
        <f>+W72-P72</f>
        <v>-12081.599999999999</v>
      </c>
      <c r="AB72" s="11">
        <v>0</v>
      </c>
      <c r="AC72" s="11">
        <v>7499</v>
      </c>
      <c r="AD72" s="11">
        <f t="shared" si="34"/>
        <v>0</v>
      </c>
      <c r="AE72" s="12"/>
      <c r="AF72" s="11">
        <v>0</v>
      </c>
      <c r="AG72" s="11">
        <v>0</v>
      </c>
      <c r="AH72" s="11">
        <f t="shared" si="44"/>
        <v>0</v>
      </c>
      <c r="AI72" s="11"/>
      <c r="AJ72" s="11">
        <f t="shared" si="26"/>
        <v>-19580.599999999999</v>
      </c>
      <c r="AL72" s="11">
        <v>0</v>
      </c>
      <c r="AM72" s="11">
        <v>0</v>
      </c>
      <c r="AN72" s="11">
        <f t="shared" si="27"/>
        <v>0</v>
      </c>
      <c r="AO72" s="11"/>
      <c r="AP72" s="11">
        <f t="shared" si="28"/>
        <v>-19580.599999999999</v>
      </c>
      <c r="AR72" s="11">
        <v>0</v>
      </c>
      <c r="AS72" s="11">
        <v>0</v>
      </c>
      <c r="AT72" s="11">
        <f t="shared" si="43"/>
        <v>0</v>
      </c>
      <c r="AU72" s="11"/>
      <c r="AV72" s="11">
        <f t="shared" si="30"/>
        <v>-19580.599999999999</v>
      </c>
      <c r="AW72" s="12"/>
      <c r="AX72" s="11">
        <v>0</v>
      </c>
      <c r="AY72" s="11">
        <v>0</v>
      </c>
      <c r="AZ72" s="11">
        <f t="shared" si="45"/>
        <v>0</v>
      </c>
      <c r="BA72" s="11"/>
      <c r="BB72" s="11">
        <f t="shared" si="25"/>
        <v>-7499</v>
      </c>
      <c r="BC72" s="11">
        <f t="shared" si="32"/>
        <v>-19580.599999999999</v>
      </c>
      <c r="BE72" s="11">
        <v>0</v>
      </c>
      <c r="BF72" s="11">
        <v>0</v>
      </c>
      <c r="BH72" s="11"/>
      <c r="BI72" s="11"/>
    </row>
    <row r="73" spans="1:64">
      <c r="A73" s="10" t="s">
        <v>132</v>
      </c>
      <c r="B73" s="10" t="s">
        <v>36</v>
      </c>
      <c r="C73" s="10" t="s">
        <v>94</v>
      </c>
      <c r="D73" s="11">
        <v>0</v>
      </c>
      <c r="E73" s="11">
        <v>0</v>
      </c>
      <c r="F73" s="11">
        <f t="shared" si="48"/>
        <v>0</v>
      </c>
      <c r="G73" s="12"/>
      <c r="H73" s="11">
        <v>2</v>
      </c>
      <c r="I73" s="11">
        <v>12394</v>
      </c>
      <c r="J73" s="12"/>
      <c r="K73" s="11">
        <v>0</v>
      </c>
      <c r="L73" s="11">
        <v>6817</v>
      </c>
      <c r="M73" s="11">
        <f t="shared" si="42"/>
        <v>0</v>
      </c>
      <c r="O73" s="11">
        <v>0</v>
      </c>
      <c r="P73" s="11">
        <v>6817</v>
      </c>
      <c r="R73" s="11"/>
      <c r="S73" s="11"/>
      <c r="T73" s="11">
        <f>IF(R73=0,0,+S73/R73)</f>
        <v>0</v>
      </c>
      <c r="V73" s="11">
        <v>0</v>
      </c>
      <c r="W73" s="11">
        <v>0</v>
      </c>
      <c r="X73" s="11">
        <f t="shared" si="33"/>
        <v>0</v>
      </c>
      <c r="Y73" s="11"/>
      <c r="Z73" s="11">
        <f>+W73-P73</f>
        <v>-6817</v>
      </c>
      <c r="AB73" s="11"/>
      <c r="AC73" s="11"/>
      <c r="AD73" s="11">
        <f t="shared" si="34"/>
        <v>0</v>
      </c>
      <c r="AE73" s="12"/>
      <c r="AF73" s="11">
        <v>0</v>
      </c>
      <c r="AG73" s="11">
        <v>0</v>
      </c>
      <c r="AH73" s="11">
        <f t="shared" si="44"/>
        <v>0</v>
      </c>
      <c r="AI73" s="11"/>
      <c r="AJ73" s="11">
        <f t="shared" si="26"/>
        <v>-6817</v>
      </c>
      <c r="AL73" s="11">
        <v>0</v>
      </c>
      <c r="AM73" s="11">
        <v>0</v>
      </c>
      <c r="AN73" s="11">
        <f t="shared" si="27"/>
        <v>0</v>
      </c>
      <c r="AO73" s="11"/>
      <c r="AP73" s="11">
        <f t="shared" si="28"/>
        <v>-6817</v>
      </c>
      <c r="AR73" s="11">
        <v>0</v>
      </c>
      <c r="AS73" s="11">
        <v>0</v>
      </c>
      <c r="AT73" s="11">
        <f t="shared" si="43"/>
        <v>0</v>
      </c>
      <c r="AU73" s="11"/>
      <c r="AV73" s="11">
        <f t="shared" si="30"/>
        <v>-6817</v>
      </c>
      <c r="AW73" s="12"/>
      <c r="AX73" s="11">
        <v>0</v>
      </c>
      <c r="AY73" s="11">
        <v>0</v>
      </c>
      <c r="AZ73" s="11">
        <f t="shared" si="45"/>
        <v>0</v>
      </c>
      <c r="BA73" s="11"/>
      <c r="BB73" s="11">
        <f t="shared" si="25"/>
        <v>0</v>
      </c>
      <c r="BC73" s="11">
        <f t="shared" si="32"/>
        <v>-6817</v>
      </c>
      <c r="BE73" s="11">
        <v>0</v>
      </c>
      <c r="BF73" s="11">
        <v>0</v>
      </c>
      <c r="BH73" s="11"/>
      <c r="BI73" s="11"/>
    </row>
    <row r="74" spans="1:64">
      <c r="A74" s="10" t="s">
        <v>133</v>
      </c>
      <c r="B74" s="10" t="s">
        <v>134</v>
      </c>
      <c r="C74" s="10" t="s">
        <v>94</v>
      </c>
      <c r="D74" s="11"/>
      <c r="E74" s="11"/>
      <c r="F74" s="11"/>
      <c r="G74" s="12"/>
      <c r="H74" s="11"/>
      <c r="I74" s="11"/>
      <c r="J74" s="12"/>
      <c r="K74" s="11"/>
      <c r="L74" s="11"/>
      <c r="M74" s="11"/>
      <c r="O74" s="11"/>
      <c r="P74" s="11"/>
      <c r="R74" s="11"/>
      <c r="S74" s="11"/>
      <c r="T74" s="11"/>
      <c r="V74" s="11"/>
      <c r="W74" s="11"/>
      <c r="X74" s="11"/>
      <c r="Y74" s="11"/>
      <c r="Z74" s="11"/>
      <c r="AB74" s="11"/>
      <c r="AC74" s="11"/>
      <c r="AD74" s="11"/>
      <c r="AE74" s="12"/>
      <c r="AF74" s="11">
        <v>2</v>
      </c>
      <c r="AG74" s="11">
        <v>62400</v>
      </c>
      <c r="AH74" s="11">
        <f t="shared" si="44"/>
        <v>31200</v>
      </c>
      <c r="AI74" s="11"/>
      <c r="AJ74" s="11">
        <f t="shared" si="26"/>
        <v>62400</v>
      </c>
      <c r="AL74" s="11">
        <v>2</v>
      </c>
      <c r="AM74" s="11">
        <v>62400</v>
      </c>
      <c r="AN74" s="11">
        <f t="shared" si="27"/>
        <v>31200</v>
      </c>
      <c r="AO74" s="11"/>
      <c r="AP74" s="11">
        <f t="shared" si="28"/>
        <v>62400</v>
      </c>
      <c r="AR74" s="11">
        <v>0</v>
      </c>
      <c r="AS74" s="11">
        <v>26400</v>
      </c>
      <c r="AT74" s="11">
        <f t="shared" si="43"/>
        <v>0</v>
      </c>
      <c r="AU74" s="11"/>
      <c r="AV74" s="11">
        <f t="shared" si="30"/>
        <v>26400</v>
      </c>
      <c r="AW74" s="12"/>
      <c r="AX74" s="11">
        <v>0</v>
      </c>
      <c r="AY74" s="11">
        <v>26400</v>
      </c>
      <c r="AZ74" s="11">
        <f t="shared" si="45"/>
        <v>0</v>
      </c>
      <c r="BA74" s="11"/>
      <c r="BB74" s="11">
        <f t="shared" si="25"/>
        <v>26400</v>
      </c>
      <c r="BC74" s="11">
        <f t="shared" si="32"/>
        <v>26400</v>
      </c>
      <c r="BE74" s="11">
        <v>0</v>
      </c>
      <c r="BF74" s="11">
        <v>0</v>
      </c>
      <c r="BH74" s="11"/>
      <c r="BI74" s="11"/>
    </row>
    <row r="75" spans="1:64" customFormat="1">
      <c r="A75" s="10" t="s">
        <v>135</v>
      </c>
      <c r="B75" s="10" t="s">
        <v>36</v>
      </c>
      <c r="C75" s="10" t="s">
        <v>75</v>
      </c>
      <c r="D75" s="11">
        <v>0</v>
      </c>
      <c r="E75" s="11">
        <v>0</v>
      </c>
      <c r="F75" s="11">
        <f t="shared" si="48"/>
        <v>0</v>
      </c>
      <c r="G75" s="12"/>
      <c r="H75" s="11">
        <v>1</v>
      </c>
      <c r="I75" s="11">
        <v>26395.279999999999</v>
      </c>
      <c r="J75" s="12"/>
      <c r="K75" s="11">
        <v>0</v>
      </c>
      <c r="L75" s="11">
        <v>6893</v>
      </c>
      <c r="M75" s="11">
        <f t="shared" si="42"/>
        <v>0</v>
      </c>
      <c r="O75" s="11">
        <v>0</v>
      </c>
      <c r="P75" s="11">
        <v>10397</v>
      </c>
      <c r="Q75" s="2"/>
      <c r="R75" s="11"/>
      <c r="S75" s="11"/>
      <c r="T75" s="11">
        <f>IF(R75=0,0,+S75/R75)</f>
        <v>0</v>
      </c>
      <c r="U75" s="2"/>
      <c r="V75" s="11">
        <v>1</v>
      </c>
      <c r="W75" s="11">
        <v>12310</v>
      </c>
      <c r="X75" s="11">
        <f t="shared" si="33"/>
        <v>12310</v>
      </c>
      <c r="Y75" s="11"/>
      <c r="Z75" s="11">
        <f>+W75-P75</f>
        <v>1913</v>
      </c>
      <c r="AB75" s="11">
        <v>1</v>
      </c>
      <c r="AC75" s="11">
        <v>12310</v>
      </c>
      <c r="AD75" s="11">
        <f t="shared" si="34"/>
        <v>12310</v>
      </c>
      <c r="AE75" s="12"/>
      <c r="AF75" s="11">
        <v>2</v>
      </c>
      <c r="AG75" s="11">
        <v>53180</v>
      </c>
      <c r="AH75" s="11">
        <f t="shared" si="44"/>
        <v>26590</v>
      </c>
      <c r="AI75" s="11"/>
      <c r="AJ75" s="11">
        <f t="shared" si="26"/>
        <v>42783</v>
      </c>
      <c r="AL75" s="11">
        <v>2</v>
      </c>
      <c r="AM75" s="11">
        <v>53180</v>
      </c>
      <c r="AN75" s="11">
        <f t="shared" si="27"/>
        <v>26590</v>
      </c>
      <c r="AO75" s="11"/>
      <c r="AP75" s="11">
        <f t="shared" si="28"/>
        <v>42783</v>
      </c>
      <c r="AR75" s="11">
        <v>2</v>
      </c>
      <c r="AS75" s="11">
        <v>53180</v>
      </c>
      <c r="AT75" s="11">
        <f t="shared" si="43"/>
        <v>26590</v>
      </c>
      <c r="AU75" s="11"/>
      <c r="AV75" s="11">
        <f t="shared" si="30"/>
        <v>42783</v>
      </c>
      <c r="AW75" s="12"/>
      <c r="AX75" s="11">
        <v>2</v>
      </c>
      <c r="AY75" s="11">
        <v>53180</v>
      </c>
      <c r="AZ75" s="11">
        <f t="shared" si="45"/>
        <v>26590</v>
      </c>
      <c r="BA75" s="11"/>
      <c r="BB75" s="11">
        <f t="shared" si="25"/>
        <v>40870</v>
      </c>
      <c r="BC75" s="11">
        <f t="shared" si="32"/>
        <v>42783</v>
      </c>
      <c r="BD75" s="2"/>
      <c r="BE75" s="11">
        <v>0</v>
      </c>
      <c r="BF75" s="11">
        <v>0</v>
      </c>
      <c r="BH75" s="11"/>
      <c r="BI75" s="11"/>
    </row>
    <row r="76" spans="1:64">
      <c r="A76" s="10" t="s">
        <v>136</v>
      </c>
      <c r="B76" s="10" t="s">
        <v>60</v>
      </c>
      <c r="C76" s="10" t="s">
        <v>75</v>
      </c>
      <c r="D76" s="11">
        <v>3</v>
      </c>
      <c r="E76" s="11">
        <v>129930</v>
      </c>
      <c r="F76" s="11">
        <f t="shared" si="48"/>
        <v>43310</v>
      </c>
      <c r="G76" s="12"/>
      <c r="H76" s="11">
        <v>3</v>
      </c>
      <c r="I76" s="11">
        <v>152967</v>
      </c>
      <c r="J76" s="12"/>
      <c r="K76" s="11">
        <v>1</v>
      </c>
      <c r="L76" s="11">
        <v>99572</v>
      </c>
      <c r="M76" s="11">
        <f t="shared" si="42"/>
        <v>99572</v>
      </c>
      <c r="O76" s="11">
        <v>1</v>
      </c>
      <c r="P76" s="11">
        <v>99572</v>
      </c>
      <c r="R76" s="11">
        <v>1</v>
      </c>
      <c r="S76" s="11">
        <v>75000</v>
      </c>
      <c r="T76" s="11">
        <f>IF(R76=0,0,+S76/R76)</f>
        <v>75000</v>
      </c>
      <c r="V76" s="11">
        <v>1</v>
      </c>
      <c r="W76" s="11">
        <v>75000</v>
      </c>
      <c r="X76" s="11">
        <f t="shared" si="33"/>
        <v>75000</v>
      </c>
      <c r="Y76" s="11"/>
      <c r="Z76" s="11">
        <f>+W76-P76</f>
        <v>-24572</v>
      </c>
      <c r="AB76" s="11">
        <v>1</v>
      </c>
      <c r="AC76" s="11">
        <v>75000</v>
      </c>
      <c r="AD76" s="11">
        <f t="shared" si="34"/>
        <v>75000</v>
      </c>
      <c r="AE76" s="12"/>
      <c r="AF76" s="11">
        <v>1</v>
      </c>
      <c r="AG76" s="11">
        <v>75000</v>
      </c>
      <c r="AH76" s="11">
        <f t="shared" si="44"/>
        <v>75000</v>
      </c>
      <c r="AI76" s="11"/>
      <c r="AJ76" s="11">
        <f t="shared" si="26"/>
        <v>-24572</v>
      </c>
      <c r="AL76" s="11">
        <v>1</v>
      </c>
      <c r="AM76" s="11">
        <v>75000</v>
      </c>
      <c r="AN76" s="11">
        <f t="shared" si="27"/>
        <v>75000</v>
      </c>
      <c r="AO76" s="11"/>
      <c r="AP76" s="11">
        <f t="shared" si="28"/>
        <v>-24572</v>
      </c>
      <c r="AR76" s="11">
        <v>1</v>
      </c>
      <c r="AS76" s="11">
        <v>75000</v>
      </c>
      <c r="AT76" s="11">
        <f t="shared" si="43"/>
        <v>75000</v>
      </c>
      <c r="AU76" s="11"/>
      <c r="AV76" s="11">
        <f t="shared" si="30"/>
        <v>-24572</v>
      </c>
      <c r="AW76" s="12"/>
      <c r="AX76" s="11">
        <v>1</v>
      </c>
      <c r="AY76" s="11">
        <v>75000</v>
      </c>
      <c r="AZ76" s="11">
        <f t="shared" si="45"/>
        <v>75000</v>
      </c>
      <c r="BA76" s="11"/>
      <c r="BB76" s="11">
        <f t="shared" si="25"/>
        <v>0</v>
      </c>
      <c r="BC76" s="11">
        <f t="shared" si="32"/>
        <v>-24572</v>
      </c>
      <c r="BE76" s="11">
        <v>0</v>
      </c>
      <c r="BF76" s="11">
        <v>0</v>
      </c>
      <c r="BH76" s="10"/>
      <c r="BI76" s="10"/>
      <c r="BJ76"/>
      <c r="BK76"/>
      <c r="BL76"/>
    </row>
    <row r="77" spans="1:64">
      <c r="A77" s="13"/>
      <c r="B77" s="13"/>
      <c r="C77" s="13"/>
      <c r="D77" s="14">
        <f>SUM(D25:D76)</f>
        <v>155</v>
      </c>
      <c r="E77" s="14">
        <f>SUM(E25:E76)</f>
        <v>4843118.9533333331</v>
      </c>
      <c r="F77" s="11">
        <f t="shared" si="48"/>
        <v>31245.928731182794</v>
      </c>
      <c r="G77" s="12"/>
      <c r="H77" s="14">
        <f>SUM(H25:H76)</f>
        <v>148</v>
      </c>
      <c r="I77" s="14">
        <f>SUM(I25:I76)</f>
        <v>5682987.9853333328</v>
      </c>
      <c r="J77" s="12"/>
      <c r="K77" s="15">
        <f>SUM(K25:K76)</f>
        <v>143</v>
      </c>
      <c r="L77" s="15">
        <f>SUM(L25:L76)</f>
        <v>6949871.5073076915</v>
      </c>
      <c r="M77" s="11">
        <f t="shared" si="42"/>
        <v>48600.500051102739</v>
      </c>
      <c r="O77" s="15">
        <f>SUM(O25:O76)</f>
        <v>138</v>
      </c>
      <c r="P77" s="15">
        <f>SUM(P25:P76)</f>
        <v>6933714.1773076914</v>
      </c>
      <c r="R77" s="15">
        <f>SUM(R25:R76)</f>
        <v>136</v>
      </c>
      <c r="S77" s="15">
        <f>SUM(S25:S76)</f>
        <v>6049663</v>
      </c>
      <c r="T77" s="11">
        <f>IF(R77=0,0,+S77/R77)</f>
        <v>44482.816176470587</v>
      </c>
      <c r="V77" s="15">
        <f>SUM(V25:V76)</f>
        <v>152</v>
      </c>
      <c r="W77" s="15">
        <f>SUM(W25:W76)</f>
        <v>6297533.692307692</v>
      </c>
      <c r="X77" s="14">
        <f t="shared" si="33"/>
        <v>41431.142712550609</v>
      </c>
      <c r="Y77" s="15">
        <f>SUM(Y25:Y76)</f>
        <v>310140.64</v>
      </c>
      <c r="Z77" s="15">
        <f>+W77-P77</f>
        <v>-636180.4849999994</v>
      </c>
      <c r="AB77" s="15">
        <f>SUM(AB25:AB76)</f>
        <v>156</v>
      </c>
      <c r="AC77" s="15">
        <f>SUM(AC25:AC76)</f>
        <v>6423235.692307692</v>
      </c>
      <c r="AD77" s="14">
        <f t="shared" si="34"/>
        <v>41174.587771203151</v>
      </c>
      <c r="AE77" s="17"/>
      <c r="AF77" s="15">
        <f>SUM(AF25:AF76)</f>
        <v>163</v>
      </c>
      <c r="AG77" s="15">
        <f>SUM(AG25:AG76)</f>
        <v>6302441.673076923</v>
      </c>
      <c r="AH77" s="14">
        <f t="shared" si="44"/>
        <v>38665.286337895232</v>
      </c>
      <c r="AI77" s="15">
        <f>SUM(AI25:AI76)</f>
        <v>320717.64</v>
      </c>
      <c r="AJ77" s="15">
        <f>SUM(AJ25:AJ76)</f>
        <v>-631272.50423076947</v>
      </c>
      <c r="AL77" s="15">
        <f>SUM(AL25:AL76)</f>
        <v>134</v>
      </c>
      <c r="AM77" s="15">
        <f>SUM(AM25:AM76)</f>
        <v>6470311</v>
      </c>
      <c r="AN77" s="14">
        <f t="shared" si="27"/>
        <v>48285.90298507463</v>
      </c>
      <c r="AO77" s="15">
        <f>SUM(AO25:AO76)</f>
        <v>320717.64</v>
      </c>
      <c r="AP77" s="15">
        <f>SUM(AP25:AP76)</f>
        <v>-463403.17730769224</v>
      </c>
      <c r="AR77" s="15">
        <f>SUM(AR25:AR76)</f>
        <v>135</v>
      </c>
      <c r="AS77" s="15">
        <f>SUM(AS25:AS76)</f>
        <v>6507130</v>
      </c>
      <c r="AT77" s="14">
        <f t="shared" si="43"/>
        <v>48200.962962962964</v>
      </c>
      <c r="AU77" s="15">
        <f>SUM(AU25:AU76)</f>
        <v>320717.64</v>
      </c>
      <c r="AV77" s="15">
        <f>SUM(AV25:AV76)</f>
        <v>-426584.1773076923</v>
      </c>
      <c r="AW77" s="17"/>
      <c r="AX77" s="15">
        <f>SUM(AX25:AX76)</f>
        <v>149</v>
      </c>
      <c r="AY77" s="15">
        <f>SUM(AY25:AY76)</f>
        <v>6727794</v>
      </c>
      <c r="AZ77" s="14">
        <f t="shared" si="45"/>
        <v>45152.979865771813</v>
      </c>
      <c r="BA77" s="15">
        <f>SUM(BA25:BA76)</f>
        <v>320717</v>
      </c>
      <c r="BB77" s="15">
        <f>SUM(BB25:BB76)</f>
        <v>430260.30769230769</v>
      </c>
      <c r="BC77" s="15">
        <f>SUM(BC25:BC76)</f>
        <v>-205920.17730769233</v>
      </c>
      <c r="BD77" s="15"/>
      <c r="BE77" s="15">
        <f>SUM(BE25:BE76)</f>
        <v>45</v>
      </c>
      <c r="BF77" s="15">
        <f>SUM(BF25:BF76)</f>
        <v>1008156</v>
      </c>
      <c r="BG77" s="15">
        <f t="shared" ref="BG77" si="49">SUM(BG25:BG76)</f>
        <v>0</v>
      </c>
      <c r="BH77" s="15">
        <f>SUM(BH25:BH76)</f>
        <v>0</v>
      </c>
      <c r="BI77" s="15">
        <f>SUM(BI25:BI76)</f>
        <v>0</v>
      </c>
      <c r="BJ77"/>
      <c r="BK77"/>
      <c r="BL77"/>
    </row>
    <row r="78" spans="1:64">
      <c r="A78"/>
      <c r="B78"/>
      <c r="C78"/>
      <c r="D78"/>
      <c r="E78" s="11">
        <f>+E77/D77</f>
        <v>31245.928731182794</v>
      </c>
      <c r="F78"/>
      <c r="G78"/>
      <c r="H78"/>
      <c r="I78" s="11">
        <f>+I77/H77</f>
        <v>38398.567468468464</v>
      </c>
      <c r="J78"/>
      <c r="K78"/>
      <c r="L78" s="11">
        <f>+L77/K77</f>
        <v>48600.500051102739</v>
      </c>
      <c r="M78"/>
      <c r="O78"/>
      <c r="P78" s="11">
        <f>+P77/O77</f>
        <v>50244.305632664429</v>
      </c>
      <c r="Q78"/>
      <c r="R78"/>
      <c r="S78" s="11">
        <f>+S77/R77</f>
        <v>44482.816176470587</v>
      </c>
      <c r="T78"/>
      <c r="U78"/>
      <c r="V78"/>
      <c r="W78" s="11">
        <f>+W77/V77</f>
        <v>41431.142712550609</v>
      </c>
      <c r="X78"/>
      <c r="AB78"/>
      <c r="AC78" s="11">
        <f>+AC77/AB77</f>
        <v>41174.587771203151</v>
      </c>
      <c r="AD78"/>
      <c r="AF78"/>
      <c r="AG78" s="11">
        <f>+AG77/AF77</f>
        <v>38665.286337895232</v>
      </c>
      <c r="AH78"/>
      <c r="AL78"/>
      <c r="AM78" s="11">
        <f>+AM77/AL77</f>
        <v>48285.90298507463</v>
      </c>
      <c r="AN78"/>
      <c r="AR78"/>
      <c r="AS78" s="11">
        <f>+AS77/AR77</f>
        <v>48200.962962962964</v>
      </c>
      <c r="AT78"/>
      <c r="AX78"/>
      <c r="AY78" s="11">
        <f>+AY77/AX77</f>
        <v>45152.979865771813</v>
      </c>
      <c r="AZ78"/>
      <c r="BE78"/>
      <c r="BF78" s="11">
        <f>+BF77/BE77</f>
        <v>22403.466666666667</v>
      </c>
      <c r="BJ78"/>
      <c r="BK78"/>
      <c r="BL78"/>
    </row>
    <row r="79" spans="1:64">
      <c r="A79" s="2" t="s">
        <v>138</v>
      </c>
      <c r="AL79"/>
      <c r="AM79"/>
      <c r="AN79"/>
      <c r="AO79"/>
      <c r="AP79"/>
      <c r="AR79"/>
      <c r="AS79"/>
      <c r="AT79"/>
      <c r="AU79"/>
      <c r="AV79"/>
      <c r="AW79"/>
      <c r="AX79"/>
      <c r="AY79"/>
      <c r="AZ79"/>
      <c r="BA79"/>
      <c r="BB79"/>
      <c r="BC79"/>
      <c r="BJ79"/>
      <c r="BK79"/>
      <c r="BL79"/>
    </row>
    <row r="80" spans="1:64">
      <c r="A80" s="2" t="s">
        <v>139</v>
      </c>
    </row>
    <row r="81" spans="1:58">
      <c r="A81" s="2" t="s">
        <v>141</v>
      </c>
    </row>
    <row r="82" spans="1:58">
      <c r="A82" s="2" t="s">
        <v>142</v>
      </c>
    </row>
    <row r="83" spans="1:58" ht="13.5" thickBot="1"/>
    <row r="84" spans="1:58" ht="13.5" thickBot="1">
      <c r="A84" s="26" t="s">
        <v>143</v>
      </c>
      <c r="B84" s="27">
        <v>44348</v>
      </c>
      <c r="C84" s="28">
        <v>44440</v>
      </c>
      <c r="O84" s="28">
        <v>44585</v>
      </c>
    </row>
    <row r="85" spans="1:58">
      <c r="A85" s="25" t="s">
        <v>144</v>
      </c>
      <c r="B85" s="25">
        <v>1</v>
      </c>
      <c r="C85" s="25">
        <v>0</v>
      </c>
      <c r="O85" s="25">
        <v>0</v>
      </c>
    </row>
    <row r="86" spans="1:58">
      <c r="A86" s="10" t="s">
        <v>145</v>
      </c>
      <c r="B86" s="10">
        <v>0</v>
      </c>
      <c r="C86" s="10">
        <v>1</v>
      </c>
      <c r="O86" s="10">
        <v>1</v>
      </c>
    </row>
    <row r="87" spans="1:58">
      <c r="A87" s="10" t="s">
        <v>146</v>
      </c>
      <c r="B87" s="10">
        <v>2</v>
      </c>
      <c r="C87" s="10">
        <v>0</v>
      </c>
      <c r="O87" s="10">
        <v>0</v>
      </c>
    </row>
    <row r="88" spans="1:58">
      <c r="A88" s="10" t="s">
        <v>147</v>
      </c>
      <c r="B88" s="10">
        <v>0</v>
      </c>
      <c r="C88" s="10">
        <v>2</v>
      </c>
      <c r="O88" s="10">
        <v>3</v>
      </c>
    </row>
    <row r="89" spans="1:58">
      <c r="A89" s="10" t="s">
        <v>148</v>
      </c>
      <c r="B89" s="10">
        <v>4</v>
      </c>
      <c r="C89" s="10">
        <v>0</v>
      </c>
      <c r="O89" s="10">
        <v>0</v>
      </c>
    </row>
    <row r="90" spans="1:58">
      <c r="A90" s="10" t="s">
        <v>149</v>
      </c>
      <c r="B90" s="10">
        <v>7</v>
      </c>
      <c r="C90" s="10">
        <v>4</v>
      </c>
      <c r="O90" s="10">
        <v>4</v>
      </c>
    </row>
    <row r="91" spans="1:58">
      <c r="A91" s="10" t="s">
        <v>150</v>
      </c>
      <c r="B91" s="10">
        <v>8</v>
      </c>
      <c r="C91" s="10">
        <v>7</v>
      </c>
      <c r="O91" s="10">
        <v>7</v>
      </c>
    </row>
    <row r="92" spans="1:58">
      <c r="A92" s="10" t="s">
        <v>151</v>
      </c>
      <c r="B92" s="10">
        <v>15</v>
      </c>
      <c r="C92" s="10">
        <v>9</v>
      </c>
      <c r="O92" s="10">
        <v>9</v>
      </c>
    </row>
    <row r="93" spans="1:58">
      <c r="A93" s="10" t="s">
        <v>152</v>
      </c>
      <c r="B93" s="10">
        <v>26</v>
      </c>
      <c r="C93" s="10">
        <v>15</v>
      </c>
      <c r="O93" s="10">
        <v>15</v>
      </c>
    </row>
    <row r="94" spans="1:58" customFormat="1">
      <c r="A94" s="10" t="s">
        <v>153</v>
      </c>
      <c r="B94" s="10">
        <v>14</v>
      </c>
      <c r="C94" s="10">
        <v>28</v>
      </c>
      <c r="D94" s="2"/>
      <c r="E94" s="2"/>
      <c r="F94" s="2"/>
      <c r="G94" s="2"/>
      <c r="H94" s="2"/>
      <c r="I94" s="2"/>
      <c r="J94" s="2"/>
      <c r="K94" s="2"/>
      <c r="L94" s="2"/>
      <c r="M94" s="2"/>
      <c r="O94" s="10">
        <v>31</v>
      </c>
      <c r="P94" s="2"/>
      <c r="Q94" s="2"/>
      <c r="R94" s="2"/>
      <c r="S94" s="2"/>
      <c r="T94" s="2"/>
      <c r="U94" s="2"/>
      <c r="V94" s="2"/>
      <c r="W94" s="2"/>
      <c r="X94" s="2"/>
      <c r="AB94" s="2"/>
      <c r="AC94" s="2"/>
      <c r="AD94" s="2"/>
      <c r="AF94" s="2"/>
      <c r="AG94" s="2"/>
      <c r="AH94" s="2"/>
      <c r="BE94" s="2"/>
      <c r="BF94" s="2"/>
    </row>
    <row r="95" spans="1:58" customFormat="1">
      <c r="A95" s="10" t="s">
        <v>154</v>
      </c>
      <c r="B95" s="10">
        <v>35</v>
      </c>
      <c r="C95" s="10">
        <v>14</v>
      </c>
      <c r="D95" s="2"/>
      <c r="E95" s="2"/>
      <c r="F95" s="2"/>
      <c r="G95" s="2"/>
      <c r="H95" s="2"/>
      <c r="I95" s="2"/>
      <c r="J95" s="2"/>
      <c r="K95" s="2"/>
      <c r="L95" s="2"/>
      <c r="M95" s="2"/>
      <c r="O95" s="10">
        <v>16</v>
      </c>
      <c r="P95" s="2"/>
      <c r="Q95" s="2"/>
      <c r="R95" s="2"/>
      <c r="S95" s="2"/>
      <c r="T95" s="2"/>
      <c r="U95" s="2"/>
      <c r="V95" s="2"/>
      <c r="W95" s="2"/>
      <c r="X95" s="2"/>
      <c r="AB95" s="2"/>
      <c r="AC95" s="2"/>
      <c r="AD95" s="2"/>
      <c r="AF95" s="2"/>
      <c r="AG95" s="2"/>
      <c r="AH95" s="2"/>
      <c r="BE95" s="2"/>
      <c r="BF95" s="2"/>
    </row>
    <row r="96" spans="1:58" customFormat="1">
      <c r="A96" s="10" t="s">
        <v>155</v>
      </c>
      <c r="B96" s="10">
        <v>31</v>
      </c>
      <c r="C96" s="10">
        <v>33</v>
      </c>
      <c r="D96" s="2"/>
      <c r="E96" s="2"/>
      <c r="F96" s="2"/>
      <c r="G96" s="2"/>
      <c r="H96" s="2"/>
      <c r="I96" s="2"/>
      <c r="J96" s="2"/>
      <c r="K96" s="2"/>
      <c r="L96" s="2"/>
      <c r="M96" s="2"/>
      <c r="O96" s="10">
        <v>38</v>
      </c>
      <c r="P96" s="2"/>
      <c r="Q96" s="2"/>
      <c r="R96" s="2"/>
      <c r="S96" s="2"/>
      <c r="T96" s="2"/>
      <c r="U96" s="2"/>
      <c r="V96" s="2"/>
      <c r="W96" s="2"/>
      <c r="X96" s="2"/>
      <c r="AB96" s="2"/>
      <c r="AC96" s="2"/>
      <c r="AD96" s="2"/>
      <c r="AF96" s="2"/>
      <c r="AG96" s="2"/>
      <c r="AH96" s="2"/>
      <c r="BE96" s="2"/>
      <c r="BF96" s="2"/>
    </row>
    <row r="97" spans="1:34" customFormat="1">
      <c r="A97" s="10" t="s">
        <v>156</v>
      </c>
      <c r="B97" s="10">
        <v>10</v>
      </c>
      <c r="C97" s="10">
        <v>11</v>
      </c>
      <c r="D97" s="2"/>
      <c r="E97" s="2"/>
      <c r="F97" s="2"/>
      <c r="G97" s="2"/>
      <c r="H97" s="2"/>
      <c r="I97" s="2"/>
      <c r="J97" s="2"/>
      <c r="K97" s="2"/>
      <c r="L97" s="2"/>
      <c r="M97" s="2"/>
      <c r="O97" s="10">
        <v>14</v>
      </c>
      <c r="T97" s="2"/>
      <c r="X97" s="2"/>
      <c r="AD97" s="2"/>
      <c r="AH97" s="2"/>
    </row>
    <row r="98" spans="1:34" customFormat="1">
      <c r="A98" s="18" t="s">
        <v>157</v>
      </c>
      <c r="B98" s="18">
        <v>8</v>
      </c>
      <c r="C98" s="18">
        <v>7</v>
      </c>
      <c r="O98" s="18">
        <v>7</v>
      </c>
    </row>
    <row r="99" spans="1:34" customFormat="1">
      <c r="A99" s="18" t="s">
        <v>158</v>
      </c>
      <c r="B99" s="18">
        <v>2</v>
      </c>
      <c r="C99" s="18">
        <v>3</v>
      </c>
      <c r="O99" s="18">
        <v>3</v>
      </c>
    </row>
    <row r="100" spans="1:34" customFormat="1">
      <c r="A100" s="18" t="s">
        <v>159</v>
      </c>
      <c r="B100" s="18"/>
      <c r="C100" s="18"/>
      <c r="O100" s="18">
        <v>1</v>
      </c>
    </row>
    <row r="101" spans="1:34" customFormat="1">
      <c r="A101" s="19" t="s">
        <v>160</v>
      </c>
      <c r="B101" s="13">
        <f>SUM(B85:B99)</f>
        <v>163</v>
      </c>
      <c r="C101" s="13">
        <f>SUM(C85:C99)</f>
        <v>134</v>
      </c>
      <c r="D101" s="13">
        <f t="shared" ref="D101:N101" si="50">SUM(D85:D99)</f>
        <v>0</v>
      </c>
      <c r="E101" s="13">
        <f t="shared" si="50"/>
        <v>0</v>
      </c>
      <c r="F101" s="13">
        <f t="shared" si="50"/>
        <v>0</v>
      </c>
      <c r="G101" s="13">
        <f t="shared" si="50"/>
        <v>0</v>
      </c>
      <c r="H101" s="13">
        <f t="shared" si="50"/>
        <v>0</v>
      </c>
      <c r="I101" s="13">
        <f t="shared" si="50"/>
        <v>0</v>
      </c>
      <c r="J101" s="13">
        <f t="shared" si="50"/>
        <v>0</v>
      </c>
      <c r="K101" s="13">
        <f t="shared" si="50"/>
        <v>0</v>
      </c>
      <c r="L101" s="13">
        <f t="shared" si="50"/>
        <v>0</v>
      </c>
      <c r="M101" s="13">
        <f t="shared" si="50"/>
        <v>0</v>
      </c>
      <c r="N101" s="13">
        <f t="shared" si="50"/>
        <v>0</v>
      </c>
      <c r="O101" s="13">
        <f>SUM(O85:O100)</f>
        <v>149</v>
      </c>
    </row>
    <row r="102" spans="1:34" customFormat="1"/>
    <row r="103" spans="1:34" customFormat="1"/>
    <row r="104" spans="1:34" customFormat="1"/>
    <row r="105" spans="1:34" customFormat="1"/>
    <row r="106" spans="1:34" customFormat="1"/>
    <row r="107" spans="1:34" customFormat="1"/>
    <row r="108" spans="1:34" customFormat="1"/>
    <row r="109" spans="1:34" customFormat="1"/>
    <row r="110" spans="1:34" customFormat="1"/>
    <row r="111" spans="1:34" customFormat="1"/>
    <row r="112" spans="1:34" customFormat="1"/>
    <row r="113" spans="1:58" customFormat="1"/>
    <row r="114" spans="1:58" customFormat="1"/>
    <row r="115" spans="1:58" customFormat="1"/>
    <row r="116" spans="1:58" customFormat="1"/>
    <row r="117" spans="1:58" customFormat="1"/>
    <row r="118" spans="1:58">
      <c r="A118"/>
      <c r="B118"/>
      <c r="C118"/>
      <c r="D118"/>
      <c r="E118"/>
      <c r="F118"/>
      <c r="G118"/>
      <c r="H118"/>
      <c r="I118"/>
      <c r="J118"/>
      <c r="K118"/>
      <c r="L118"/>
      <c r="M118"/>
      <c r="O118"/>
      <c r="P118"/>
      <c r="Q118"/>
      <c r="R118"/>
      <c r="S118"/>
      <c r="T118"/>
      <c r="U118"/>
      <c r="V118"/>
      <c r="W118"/>
      <c r="X118"/>
      <c r="AB118"/>
      <c r="AC118"/>
      <c r="AD118"/>
      <c r="AF118"/>
      <c r="AG118"/>
      <c r="AH118"/>
      <c r="BE118"/>
      <c r="BF118"/>
    </row>
    <row r="119" spans="1:58">
      <c r="A119"/>
      <c r="B119"/>
      <c r="C119"/>
      <c r="D119"/>
      <c r="E119"/>
      <c r="F119"/>
      <c r="G119"/>
      <c r="H119"/>
      <c r="I119"/>
      <c r="J119"/>
      <c r="K119"/>
      <c r="L119"/>
      <c r="M119"/>
      <c r="O119"/>
      <c r="P119"/>
      <c r="Q119"/>
      <c r="R119"/>
      <c r="S119"/>
      <c r="T119"/>
      <c r="U119"/>
      <c r="V119"/>
      <c r="W119"/>
      <c r="X119"/>
      <c r="AB119"/>
      <c r="AC119"/>
      <c r="AD119"/>
      <c r="AF119"/>
      <c r="AG119"/>
      <c r="AH119"/>
      <c r="BE119"/>
      <c r="BF119"/>
    </row>
    <row r="120" spans="1:58">
      <c r="A120"/>
      <c r="B120"/>
      <c r="C120"/>
      <c r="D120"/>
      <c r="E120"/>
      <c r="F120"/>
      <c r="G120"/>
      <c r="H120"/>
      <c r="I120"/>
      <c r="J120"/>
      <c r="K120"/>
      <c r="L120"/>
      <c r="M120"/>
      <c r="O120"/>
      <c r="P120"/>
      <c r="Q120"/>
      <c r="R120"/>
      <c r="S120"/>
      <c r="T120"/>
      <c r="U120"/>
      <c r="V120"/>
      <c r="W120"/>
      <c r="X120"/>
      <c r="AB120"/>
      <c r="AC120"/>
      <c r="AD120"/>
      <c r="AF120"/>
      <c r="AG120"/>
      <c r="AH120"/>
      <c r="BE120"/>
      <c r="BF120"/>
    </row>
    <row r="121" spans="1:58">
      <c r="A121"/>
      <c r="B121"/>
      <c r="C121"/>
      <c r="D121"/>
      <c r="E121"/>
      <c r="F121"/>
      <c r="G121"/>
      <c r="H121"/>
      <c r="I121"/>
      <c r="J121"/>
      <c r="K121"/>
      <c r="L121"/>
      <c r="M121"/>
      <c r="T121"/>
      <c r="X121"/>
      <c r="AD121"/>
      <c r="AH121"/>
    </row>
  </sheetData>
  <mergeCells count="1">
    <mergeCell ref="BH22:BI22"/>
  </mergeCells>
  <pageMargins left="0.31496062992125984" right="0.11811023622047245" top="0.15748031496062992" bottom="0.15748031496062992" header="0.11811023622047245" footer="0.11811023622047245"/>
  <pageSetup paperSize="9" scale="55" fitToHeight="0" orientation="landscape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7BD5-B7EA-4FE9-A92F-E7E685398748}">
  <sheetPr>
    <pageSetUpPr fitToPage="1"/>
  </sheetPr>
  <dimension ref="A1:BE117"/>
  <sheetViews>
    <sheetView zoomScaleNormal="100" workbookViewId="0">
      <pane xSplit="1" ySplit="2" topLeftCell="B3" activePane="bottomRight" state="frozen"/>
      <selection pane="bottomRight" activeCell="AY6" sqref="AY6"/>
      <selection pane="bottomLeft" activeCell="A3" sqref="A3"/>
      <selection pane="topRight" activeCell="B1" sqref="B1"/>
    </sheetView>
  </sheetViews>
  <sheetFormatPr defaultRowHeight="12.75"/>
  <cols>
    <col min="1" max="1" width="34.42578125" style="2" customWidth="1"/>
    <col min="2" max="2" width="14" style="2" customWidth="1"/>
    <col min="3" max="3" width="25.140625" style="2" customWidth="1"/>
    <col min="4" max="4" width="8.85546875" style="2" hidden="1" customWidth="1"/>
    <col min="5" max="5" width="9.85546875" style="2" hidden="1" customWidth="1"/>
    <col min="6" max="6" width="10.140625" style="2" hidden="1" customWidth="1"/>
    <col min="7" max="7" width="2.7109375" style="2" hidden="1" customWidth="1"/>
    <col min="8" max="8" width="7.85546875" style="2" hidden="1" customWidth="1"/>
    <col min="9" max="9" width="9.42578125" style="2" hidden="1" customWidth="1"/>
    <col min="10" max="10" width="2.7109375" style="2" hidden="1" customWidth="1"/>
    <col min="11" max="11" width="6.42578125" style="2" hidden="1" customWidth="1"/>
    <col min="12" max="12" width="9.5703125" style="2" hidden="1" customWidth="1"/>
    <col min="13" max="13" width="10.140625" style="2" hidden="1" customWidth="1"/>
    <col min="14" max="14" width="3" hidden="1" customWidth="1"/>
    <col min="15" max="15" width="9.140625" style="2"/>
    <col min="16" max="16" width="9.42578125" style="2" bestFit="1" customWidth="1"/>
    <col min="17" max="17" width="3.42578125" style="2" customWidth="1"/>
    <col min="18" max="18" width="0" style="2" hidden="1" customWidth="1"/>
    <col min="19" max="19" width="9.5703125" style="2" hidden="1" customWidth="1"/>
    <col min="20" max="20" width="8.5703125" style="2" hidden="1" customWidth="1"/>
    <col min="21" max="21" width="2.7109375" style="2" hidden="1" customWidth="1"/>
    <col min="22" max="22" width="9.140625" style="2" customWidth="1"/>
    <col min="23" max="23" width="9.5703125" style="2" customWidth="1"/>
    <col min="24" max="24" width="8.5703125" style="2" customWidth="1"/>
    <col min="25" max="26" width="12.7109375" style="2" hidden="1" customWidth="1"/>
    <col min="27" max="27" width="4.140625" style="2" hidden="1" customWidth="1"/>
    <col min="28" max="28" width="9.28515625" style="2" hidden="1" customWidth="1"/>
    <col min="29" max="29" width="10.7109375" style="2" hidden="1" customWidth="1"/>
    <col min="30" max="30" width="8.5703125" style="2" hidden="1" customWidth="1"/>
    <col min="31" max="31" width="3.7109375" style="2" hidden="1" customWidth="1"/>
    <col min="32" max="32" width="9.28515625" style="2" hidden="1" customWidth="1"/>
    <col min="33" max="33" width="10.7109375" style="2" hidden="1" customWidth="1"/>
    <col min="34" max="34" width="8.5703125" style="2" hidden="1" customWidth="1"/>
    <col min="35" max="36" width="12.7109375" style="2" hidden="1" customWidth="1"/>
    <col min="37" max="37" width="3" style="2" customWidth="1"/>
    <col min="38" max="40" width="11" style="2" customWidth="1"/>
    <col min="41" max="41" width="12.140625" style="2" customWidth="1"/>
    <col min="42" max="42" width="11" style="2" customWidth="1"/>
    <col min="43" max="43" width="4.42578125" style="2" customWidth="1"/>
    <col min="44" max="46" width="11" style="2" customWidth="1"/>
    <col min="47" max="47" width="12.140625" style="2" customWidth="1"/>
    <col min="48" max="48" width="11" style="2" customWidth="1"/>
    <col min="49" max="49" width="9.7109375" style="2" bestFit="1" customWidth="1"/>
    <col min="50" max="51" width="11.7109375" style="2" customWidth="1"/>
    <col min="52" max="52" width="3.85546875" style="2" customWidth="1"/>
    <col min="53" max="53" width="12.28515625" style="2" customWidth="1"/>
    <col min="54" max="54" width="11.140625" style="2" bestFit="1" customWidth="1"/>
    <col min="55" max="16384" width="9.140625" style="2"/>
  </cols>
  <sheetData>
    <row r="1" spans="1:56" ht="13.5" thickBot="1">
      <c r="A1" s="20" t="s">
        <v>0</v>
      </c>
      <c r="B1" s="21">
        <v>44493</v>
      </c>
      <c r="AX1"/>
      <c r="AY1"/>
      <c r="AZ1"/>
      <c r="BA1"/>
      <c r="BB1"/>
      <c r="BC1"/>
      <c r="BD1"/>
    </row>
    <row r="2" spans="1:56" customFormat="1" ht="54.75" customHeight="1" thickBo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/>
      <c r="H2" s="5" t="s">
        <v>7</v>
      </c>
      <c r="I2" s="5" t="s">
        <v>8</v>
      </c>
      <c r="J2" s="8"/>
      <c r="K2" s="5" t="s">
        <v>9</v>
      </c>
      <c r="L2" s="5" t="s">
        <v>10</v>
      </c>
      <c r="M2" s="7" t="s">
        <v>6</v>
      </c>
      <c r="O2" s="3" t="s">
        <v>11</v>
      </c>
      <c r="P2" s="6" t="s">
        <v>12</v>
      </c>
      <c r="R2" s="5" t="s">
        <v>13</v>
      </c>
      <c r="S2" s="5" t="s">
        <v>14</v>
      </c>
      <c r="T2" s="7" t="s">
        <v>6</v>
      </c>
      <c r="U2" s="2"/>
      <c r="V2" s="3" t="s">
        <v>15</v>
      </c>
      <c r="W2" s="5" t="s">
        <v>16</v>
      </c>
      <c r="X2" s="7" t="s">
        <v>6</v>
      </c>
      <c r="Y2" s="5" t="s">
        <v>17</v>
      </c>
      <c r="Z2" s="5" t="s">
        <v>18</v>
      </c>
      <c r="AB2" s="3" t="s">
        <v>19</v>
      </c>
      <c r="AC2" s="5" t="s">
        <v>20</v>
      </c>
      <c r="AD2" s="7" t="s">
        <v>6</v>
      </c>
      <c r="AE2" s="16"/>
      <c r="AF2" s="3" t="s">
        <v>21</v>
      </c>
      <c r="AG2" s="5" t="s">
        <v>22</v>
      </c>
      <c r="AH2" s="7" t="s">
        <v>6</v>
      </c>
      <c r="AI2" s="5" t="s">
        <v>17</v>
      </c>
      <c r="AJ2" s="6" t="s">
        <v>23</v>
      </c>
      <c r="AK2" s="16"/>
      <c r="AL2" s="23" t="s">
        <v>24</v>
      </c>
      <c r="AM2" s="5" t="s">
        <v>25</v>
      </c>
      <c r="AN2" s="7" t="s">
        <v>6</v>
      </c>
      <c r="AO2" s="5" t="s">
        <v>17</v>
      </c>
      <c r="AP2" s="6" t="s">
        <v>26</v>
      </c>
      <c r="AQ2" s="16"/>
      <c r="AR2" s="23" t="s">
        <v>161</v>
      </c>
      <c r="AS2" s="5" t="s">
        <v>162</v>
      </c>
      <c r="AT2" s="7" t="s">
        <v>6</v>
      </c>
      <c r="AU2" s="5" t="s">
        <v>17</v>
      </c>
      <c r="AV2" s="6" t="s">
        <v>163</v>
      </c>
      <c r="AW2" s="16"/>
      <c r="AX2" s="2"/>
      <c r="AY2" s="2"/>
      <c r="AZ2" s="2"/>
      <c r="BA2" s="2"/>
      <c r="BB2" s="2"/>
    </row>
    <row r="3" spans="1:56">
      <c r="D3" s="9"/>
      <c r="E3" s="9" t="s">
        <v>33</v>
      </c>
      <c r="F3" s="9" t="s">
        <v>34</v>
      </c>
      <c r="I3" s="9" t="s">
        <v>33</v>
      </c>
      <c r="L3" s="9" t="s">
        <v>33</v>
      </c>
      <c r="P3" s="9" t="s">
        <v>33</v>
      </c>
      <c r="S3" s="9" t="s">
        <v>33</v>
      </c>
      <c r="T3" s="9" t="s">
        <v>34</v>
      </c>
      <c r="W3" s="9" t="s">
        <v>33</v>
      </c>
      <c r="Y3" s="9"/>
      <c r="Z3" s="9"/>
      <c r="AC3" s="9" t="s">
        <v>33</v>
      </c>
      <c r="AD3" s="9" t="s">
        <v>34</v>
      </c>
      <c r="AE3" s="9"/>
      <c r="AG3" s="9" t="s">
        <v>33</v>
      </c>
      <c r="AH3" s="9" t="s">
        <v>34</v>
      </c>
      <c r="AI3" s="9"/>
      <c r="AJ3" s="9" t="s">
        <v>33</v>
      </c>
      <c r="AM3" s="9" t="s">
        <v>33</v>
      </c>
      <c r="AN3" s="9" t="s">
        <v>34</v>
      </c>
      <c r="AO3" s="9"/>
      <c r="AP3" s="9" t="s">
        <v>33</v>
      </c>
      <c r="AS3" s="9" t="s">
        <v>33</v>
      </c>
      <c r="AT3" s="9" t="s">
        <v>34</v>
      </c>
      <c r="AU3" s="9"/>
      <c r="AV3" s="9" t="s">
        <v>33</v>
      </c>
      <c r="BC3"/>
      <c r="BD3"/>
    </row>
    <row r="4" spans="1:56">
      <c r="A4" s="10" t="s">
        <v>35</v>
      </c>
      <c r="B4" s="10" t="s">
        <v>36</v>
      </c>
      <c r="C4" s="10" t="s">
        <v>37</v>
      </c>
      <c r="D4" s="11"/>
      <c r="E4" s="11"/>
      <c r="F4" s="11">
        <f t="shared" ref="F4:F12" si="0">IF(D4=0,0,+E4/D4)</f>
        <v>0</v>
      </c>
      <c r="G4" s="12"/>
      <c r="H4" s="11">
        <v>2</v>
      </c>
      <c r="I4" s="11">
        <v>89204.66</v>
      </c>
      <c r="J4" s="12"/>
      <c r="K4" s="11">
        <v>1</v>
      </c>
      <c r="L4" s="11">
        <v>69731</v>
      </c>
      <c r="M4" s="11">
        <f t="shared" ref="M4:M12" si="1">IF(K4=0,0,+L4/K4)</f>
        <v>69731</v>
      </c>
      <c r="O4" s="11">
        <v>1</v>
      </c>
      <c r="P4" s="11">
        <v>69731</v>
      </c>
      <c r="R4" s="11">
        <v>1</v>
      </c>
      <c r="S4" s="11">
        <v>49000</v>
      </c>
      <c r="T4" s="11">
        <f t="shared" ref="T4:T16" si="2">IF(R4=0,0,+S4/R4)</f>
        <v>49000</v>
      </c>
      <c r="V4" s="11">
        <v>1</v>
      </c>
      <c r="W4" s="11">
        <v>49000</v>
      </c>
      <c r="X4" s="11">
        <f>IF(V4=0,0,+W4/V4)</f>
        <v>49000</v>
      </c>
      <c r="Y4" s="11"/>
      <c r="Z4" s="11">
        <f t="shared" ref="Z4:Z16" si="3">+W4-P4</f>
        <v>-20731</v>
      </c>
      <c r="AB4" s="11">
        <v>1</v>
      </c>
      <c r="AC4" s="11">
        <v>49000</v>
      </c>
      <c r="AD4" s="11">
        <f>IF(AB4=0,0,+AC4/AB4)</f>
        <v>49000</v>
      </c>
      <c r="AE4" s="12"/>
      <c r="AF4" s="11">
        <v>1</v>
      </c>
      <c r="AG4" s="11">
        <v>49000</v>
      </c>
      <c r="AH4" s="11">
        <f>IF(AF4=0,0,+AG4/AF4)</f>
        <v>49000</v>
      </c>
      <c r="AI4" s="11"/>
      <c r="AJ4" s="11">
        <f>+AG4-$P4</f>
        <v>-20731</v>
      </c>
      <c r="AL4" s="11">
        <v>1</v>
      </c>
      <c r="AM4" s="11">
        <v>49000</v>
      </c>
      <c r="AN4" s="11">
        <f>IF(AL4=0,0,+AM4/AL4)</f>
        <v>49000</v>
      </c>
      <c r="AO4" s="11"/>
      <c r="AP4" s="11">
        <f t="shared" ref="AP4:AP13" si="4">+AM4-$P4</f>
        <v>-20731</v>
      </c>
      <c r="AR4" s="11">
        <v>1</v>
      </c>
      <c r="AS4" s="11">
        <v>49000</v>
      </c>
      <c r="AT4" s="11">
        <f>IF(AR4=0,0,+AS4/AR4)</f>
        <v>49000</v>
      </c>
      <c r="AU4" s="11"/>
      <c r="AV4" s="11">
        <f>+AS4-$P4</f>
        <v>-20731</v>
      </c>
      <c r="BC4"/>
      <c r="BD4"/>
    </row>
    <row r="5" spans="1:56">
      <c r="A5" s="10" t="s">
        <v>41</v>
      </c>
      <c r="B5" s="10" t="s">
        <v>42</v>
      </c>
      <c r="C5" s="10" t="s">
        <v>43</v>
      </c>
      <c r="D5" s="11"/>
      <c r="E5" s="11"/>
      <c r="F5" s="11">
        <f t="shared" si="0"/>
        <v>0</v>
      </c>
      <c r="G5" s="12"/>
      <c r="H5" s="11">
        <v>0</v>
      </c>
      <c r="I5" s="11">
        <v>15795</v>
      </c>
      <c r="J5" s="12"/>
      <c r="K5" s="11">
        <v>2</v>
      </c>
      <c r="L5" s="11">
        <v>124169</v>
      </c>
      <c r="M5" s="11">
        <f t="shared" si="1"/>
        <v>62084.5</v>
      </c>
      <c r="O5" s="11">
        <v>2</v>
      </c>
      <c r="P5" s="11">
        <v>124169</v>
      </c>
      <c r="R5" s="11">
        <v>4</v>
      </c>
      <c r="S5" s="11">
        <v>601779</v>
      </c>
      <c r="T5" s="11">
        <f t="shared" si="2"/>
        <v>150444.75</v>
      </c>
      <c r="V5" s="11">
        <v>4</v>
      </c>
      <c r="W5" s="11">
        <v>601779</v>
      </c>
      <c r="X5" s="11">
        <f>IF(V5=0,0,+W5/V5)</f>
        <v>150444.75</v>
      </c>
      <c r="Y5" s="11"/>
      <c r="Z5" s="11">
        <f t="shared" si="3"/>
        <v>477610</v>
      </c>
      <c r="AB5" s="11">
        <v>4</v>
      </c>
      <c r="AC5" s="11">
        <v>601779</v>
      </c>
      <c r="AD5" s="11">
        <f>IF(AB5=0,0,+AC5/AB5)</f>
        <v>150444.75</v>
      </c>
      <c r="AE5" s="12"/>
      <c r="AF5" s="11">
        <v>4</v>
      </c>
      <c r="AG5" s="11">
        <v>683592</v>
      </c>
      <c r="AH5" s="11">
        <f>IF(AF5=0,0,+AG5/AF5)</f>
        <v>170898</v>
      </c>
      <c r="AI5" s="11"/>
      <c r="AJ5" s="11">
        <f t="shared" ref="AJ5:AJ16" si="5">+AG5-$P5</f>
        <v>559423</v>
      </c>
      <c r="AL5" s="11">
        <v>4</v>
      </c>
      <c r="AM5" s="11">
        <v>683592</v>
      </c>
      <c r="AN5" s="11">
        <f>IF(AL5=0,0,+AM5/AL5)</f>
        <v>170898</v>
      </c>
      <c r="AO5" s="11"/>
      <c r="AP5" s="11">
        <f t="shared" si="4"/>
        <v>559423</v>
      </c>
      <c r="AR5" s="11">
        <v>4</v>
      </c>
      <c r="AS5" s="11">
        <v>683592</v>
      </c>
      <c r="AT5" s="11">
        <f>IF(AR5=0,0,+AS5/AR5)</f>
        <v>170898</v>
      </c>
      <c r="AU5" s="11"/>
      <c r="AV5" s="11">
        <f t="shared" ref="AV5:AV13" si="6">+AS5-$P5</f>
        <v>559423</v>
      </c>
      <c r="BC5"/>
      <c r="BD5"/>
    </row>
    <row r="6" spans="1:56">
      <c r="A6" s="10" t="s">
        <v>44</v>
      </c>
      <c r="B6" s="10" t="s">
        <v>36</v>
      </c>
      <c r="C6" s="10" t="s">
        <v>43</v>
      </c>
      <c r="D6" s="11"/>
      <c r="E6" s="11"/>
      <c r="F6" s="11">
        <f t="shared" si="0"/>
        <v>0</v>
      </c>
      <c r="G6" s="12"/>
      <c r="H6" s="11"/>
      <c r="I6" s="11"/>
      <c r="J6" s="12"/>
      <c r="K6" s="11"/>
      <c r="L6" s="11"/>
      <c r="M6" s="11">
        <f t="shared" si="1"/>
        <v>0</v>
      </c>
      <c r="O6" s="11"/>
      <c r="P6" s="11"/>
      <c r="R6" s="11">
        <v>1</v>
      </c>
      <c r="S6" s="11">
        <v>4760</v>
      </c>
      <c r="T6" s="11">
        <f t="shared" si="2"/>
        <v>4760</v>
      </c>
      <c r="V6" s="11">
        <v>1</v>
      </c>
      <c r="W6" s="11">
        <v>4760</v>
      </c>
      <c r="X6" s="11">
        <f t="shared" ref="X6:X17" si="7">IF(V6=0,0,+W6/V6)</f>
        <v>4760</v>
      </c>
      <c r="Y6" s="11"/>
      <c r="Z6" s="11">
        <f t="shared" si="3"/>
        <v>4760</v>
      </c>
      <c r="AB6" s="11">
        <v>1</v>
      </c>
      <c r="AC6" s="11">
        <v>4760</v>
      </c>
      <c r="AD6" s="11">
        <f t="shared" ref="AD6:AD17" si="8">IF(AB6=0,0,+AC6/AB6)</f>
        <v>4760</v>
      </c>
      <c r="AE6" s="12"/>
      <c r="AF6" s="11">
        <v>1</v>
      </c>
      <c r="AG6" s="11">
        <v>8250</v>
      </c>
      <c r="AH6" s="11">
        <f t="shared" ref="AH6:AH17" si="9">IF(AF6=0,0,+AG6/AF6)</f>
        <v>8250</v>
      </c>
      <c r="AI6" s="11"/>
      <c r="AJ6" s="11">
        <f t="shared" si="5"/>
        <v>8250</v>
      </c>
      <c r="AL6" s="11">
        <v>1</v>
      </c>
      <c r="AM6" s="11">
        <v>8250</v>
      </c>
      <c r="AN6" s="11">
        <f t="shared" ref="AN6:AN13" si="10">IF(AL6=0,0,+AM6/AL6)</f>
        <v>8250</v>
      </c>
      <c r="AO6" s="11"/>
      <c r="AP6" s="11">
        <f t="shared" si="4"/>
        <v>8250</v>
      </c>
      <c r="AR6" s="11">
        <v>1</v>
      </c>
      <c r="AS6" s="11">
        <v>8250</v>
      </c>
      <c r="AT6" s="11">
        <f t="shared" ref="AT6:AT13" si="11">IF(AR6=0,0,+AS6/AR6)</f>
        <v>8250</v>
      </c>
      <c r="AU6" s="11"/>
      <c r="AV6" s="11">
        <f t="shared" si="6"/>
        <v>8250</v>
      </c>
      <c r="BC6"/>
      <c r="BD6"/>
    </row>
    <row r="7" spans="1:56">
      <c r="A7" s="10" t="s">
        <v>45</v>
      </c>
      <c r="B7" s="10" t="s">
        <v>46</v>
      </c>
      <c r="C7" s="10" t="s">
        <v>47</v>
      </c>
      <c r="D7" s="11"/>
      <c r="E7" s="11"/>
      <c r="F7" s="11">
        <f t="shared" si="0"/>
        <v>0</v>
      </c>
      <c r="G7" s="12"/>
      <c r="H7" s="11">
        <v>18</v>
      </c>
      <c r="I7" s="11">
        <v>233952.08</v>
      </c>
      <c r="J7" s="12"/>
      <c r="K7" s="11">
        <v>28</v>
      </c>
      <c r="L7" s="11">
        <v>470072.98</v>
      </c>
      <c r="M7" s="11">
        <f t="shared" si="1"/>
        <v>16788.320714285714</v>
      </c>
      <c r="O7" s="11">
        <v>28</v>
      </c>
      <c r="P7" s="11">
        <v>470072.98</v>
      </c>
      <c r="R7" s="11">
        <v>45</v>
      </c>
      <c r="S7" s="11">
        <v>823344</v>
      </c>
      <c r="T7" s="11">
        <f t="shared" si="2"/>
        <v>18296.533333333333</v>
      </c>
      <c r="V7" s="11">
        <v>45</v>
      </c>
      <c r="W7" s="11">
        <v>823344</v>
      </c>
      <c r="X7" s="11">
        <f t="shared" si="7"/>
        <v>18296.533333333333</v>
      </c>
      <c r="Y7" s="11"/>
      <c r="Z7" s="11">
        <f t="shared" si="3"/>
        <v>353271.02</v>
      </c>
      <c r="AB7" s="11">
        <v>45</v>
      </c>
      <c r="AC7" s="11">
        <v>823344</v>
      </c>
      <c r="AD7" s="11">
        <f t="shared" si="8"/>
        <v>18296.533333333333</v>
      </c>
      <c r="AE7" s="12"/>
      <c r="AF7" s="11">
        <v>46</v>
      </c>
      <c r="AG7" s="11">
        <v>1001033</v>
      </c>
      <c r="AH7" s="11">
        <f t="shared" si="9"/>
        <v>21761.58695652174</v>
      </c>
      <c r="AI7" s="11"/>
      <c r="AJ7" s="11">
        <f t="shared" si="5"/>
        <v>530960.02</v>
      </c>
      <c r="AL7" s="11">
        <v>1</v>
      </c>
      <c r="AM7" s="11">
        <v>427712</v>
      </c>
      <c r="AN7" s="11">
        <f t="shared" si="10"/>
        <v>427712</v>
      </c>
      <c r="AO7" s="11"/>
      <c r="AP7" s="11">
        <f t="shared" si="4"/>
        <v>-42360.979999999981</v>
      </c>
      <c r="AR7" s="11">
        <v>8</v>
      </c>
      <c r="AS7" s="11">
        <v>489247</v>
      </c>
      <c r="AT7" s="11">
        <f t="shared" si="11"/>
        <v>61155.875</v>
      </c>
      <c r="AU7" s="11"/>
      <c r="AV7" s="11">
        <f t="shared" si="6"/>
        <v>19174.020000000019</v>
      </c>
      <c r="BC7"/>
      <c r="BD7"/>
    </row>
    <row r="8" spans="1:56">
      <c r="A8" s="10" t="s">
        <v>48</v>
      </c>
      <c r="B8" s="10" t="s">
        <v>49</v>
      </c>
      <c r="C8" s="10" t="s">
        <v>37</v>
      </c>
      <c r="D8" s="11"/>
      <c r="E8" s="11"/>
      <c r="F8" s="11">
        <f t="shared" si="0"/>
        <v>0</v>
      </c>
      <c r="G8" s="12"/>
      <c r="H8" s="11">
        <v>0</v>
      </c>
      <c r="I8" s="11">
        <v>19776.34</v>
      </c>
      <c r="J8" s="12"/>
      <c r="K8" s="11">
        <v>1</v>
      </c>
      <c r="L8" s="11">
        <v>25811</v>
      </c>
      <c r="M8" s="11">
        <f t="shared" si="1"/>
        <v>25811</v>
      </c>
      <c r="O8" s="11">
        <v>1</v>
      </c>
      <c r="P8" s="11">
        <v>25811</v>
      </c>
      <c r="R8" s="11">
        <v>1</v>
      </c>
      <c r="S8" s="11">
        <v>44739</v>
      </c>
      <c r="T8" s="11">
        <f t="shared" si="2"/>
        <v>44739</v>
      </c>
      <c r="V8" s="11">
        <v>1</v>
      </c>
      <c r="W8" s="11">
        <v>44739</v>
      </c>
      <c r="X8" s="11">
        <f t="shared" si="7"/>
        <v>44739</v>
      </c>
      <c r="Y8" s="11"/>
      <c r="Z8" s="11">
        <f t="shared" si="3"/>
        <v>18928</v>
      </c>
      <c r="AB8" s="11">
        <v>1</v>
      </c>
      <c r="AC8" s="11">
        <v>44739</v>
      </c>
      <c r="AD8" s="11">
        <f t="shared" si="8"/>
        <v>44739</v>
      </c>
      <c r="AE8" s="12"/>
      <c r="AF8" s="11">
        <v>1</v>
      </c>
      <c r="AG8" s="11">
        <v>44739</v>
      </c>
      <c r="AH8" s="11">
        <f t="shared" si="9"/>
        <v>44739</v>
      </c>
      <c r="AI8" s="11"/>
      <c r="AJ8" s="11">
        <f t="shared" si="5"/>
        <v>18928</v>
      </c>
      <c r="AL8" s="11">
        <v>1</v>
      </c>
      <c r="AM8" s="11">
        <v>44739</v>
      </c>
      <c r="AN8" s="11">
        <f t="shared" si="10"/>
        <v>44739</v>
      </c>
      <c r="AO8" s="11"/>
      <c r="AP8" s="11">
        <f t="shared" si="4"/>
        <v>18928</v>
      </c>
      <c r="AR8" s="11">
        <v>1</v>
      </c>
      <c r="AS8" s="11">
        <v>44739</v>
      </c>
      <c r="AT8" s="11">
        <f t="shared" si="11"/>
        <v>44739</v>
      </c>
      <c r="AU8" s="11"/>
      <c r="AV8" s="11">
        <f t="shared" si="6"/>
        <v>18928</v>
      </c>
      <c r="BC8"/>
      <c r="BD8"/>
    </row>
    <row r="9" spans="1:56">
      <c r="A9" s="10" t="s">
        <v>50</v>
      </c>
      <c r="B9" s="10" t="s">
        <v>51</v>
      </c>
      <c r="C9" s="10"/>
      <c r="D9" s="11"/>
      <c r="E9" s="11"/>
      <c r="F9" s="11">
        <f t="shared" si="0"/>
        <v>0</v>
      </c>
      <c r="G9" s="12"/>
      <c r="H9" s="11"/>
      <c r="I9" s="11"/>
      <c r="J9" s="12"/>
      <c r="K9" s="11">
        <v>1</v>
      </c>
      <c r="L9" s="11">
        <v>10688</v>
      </c>
      <c r="M9" s="11">
        <f t="shared" si="1"/>
        <v>10688</v>
      </c>
      <c r="O9" s="11">
        <v>1</v>
      </c>
      <c r="P9" s="11">
        <v>10688</v>
      </c>
      <c r="R9" s="11">
        <v>1</v>
      </c>
      <c r="S9" s="11">
        <v>18525</v>
      </c>
      <c r="T9" s="11">
        <f t="shared" si="2"/>
        <v>18525</v>
      </c>
      <c r="V9" s="11">
        <v>1</v>
      </c>
      <c r="W9" s="11">
        <v>18525</v>
      </c>
      <c r="X9" s="11">
        <f t="shared" si="7"/>
        <v>18525</v>
      </c>
      <c r="Y9" s="11"/>
      <c r="Z9" s="11">
        <f t="shared" si="3"/>
        <v>7837</v>
      </c>
      <c r="AB9" s="11">
        <v>1</v>
      </c>
      <c r="AC9" s="11">
        <v>18525</v>
      </c>
      <c r="AD9" s="11">
        <f t="shared" si="8"/>
        <v>18525</v>
      </c>
      <c r="AE9" s="12"/>
      <c r="AF9" s="11">
        <v>1</v>
      </c>
      <c r="AG9" s="11">
        <v>18525</v>
      </c>
      <c r="AH9" s="11">
        <f t="shared" si="9"/>
        <v>18525</v>
      </c>
      <c r="AI9" s="11"/>
      <c r="AJ9" s="11">
        <f t="shared" si="5"/>
        <v>7837</v>
      </c>
      <c r="AL9" s="11">
        <v>1</v>
      </c>
      <c r="AM9" s="11">
        <v>18525</v>
      </c>
      <c r="AN9" s="11">
        <f t="shared" si="10"/>
        <v>18525</v>
      </c>
      <c r="AO9" s="11"/>
      <c r="AP9" s="11">
        <f t="shared" si="4"/>
        <v>7837</v>
      </c>
      <c r="AR9" s="11">
        <v>1</v>
      </c>
      <c r="AS9" s="11">
        <v>18525</v>
      </c>
      <c r="AT9" s="11">
        <f t="shared" si="11"/>
        <v>18525</v>
      </c>
      <c r="AU9" s="11"/>
      <c r="AV9" s="11">
        <f t="shared" si="6"/>
        <v>7837</v>
      </c>
      <c r="BC9"/>
      <c r="BD9"/>
    </row>
    <row r="10" spans="1:56">
      <c r="A10" s="10" t="s">
        <v>52</v>
      </c>
      <c r="B10" s="10" t="s">
        <v>36</v>
      </c>
      <c r="C10" s="10" t="s">
        <v>43</v>
      </c>
      <c r="D10" s="11"/>
      <c r="E10" s="11"/>
      <c r="F10" s="11">
        <f t="shared" si="0"/>
        <v>0</v>
      </c>
      <c r="G10" s="12"/>
      <c r="H10" s="11">
        <v>22</v>
      </c>
      <c r="I10" s="11">
        <v>920079.22999999986</v>
      </c>
      <c r="J10" s="12"/>
      <c r="K10" s="11">
        <v>17</v>
      </c>
      <c r="L10" s="11">
        <v>437742</v>
      </c>
      <c r="M10" s="11">
        <f t="shared" si="1"/>
        <v>25749.529411764706</v>
      </c>
      <c r="O10" s="11">
        <v>17</v>
      </c>
      <c r="P10" s="11">
        <v>437742</v>
      </c>
      <c r="R10" s="11">
        <v>16</v>
      </c>
      <c r="S10" s="11">
        <v>376241</v>
      </c>
      <c r="T10" s="11">
        <f t="shared" si="2"/>
        <v>23515.0625</v>
      </c>
      <c r="V10" s="11">
        <v>16</v>
      </c>
      <c r="W10" s="11">
        <v>376241</v>
      </c>
      <c r="X10" s="11">
        <f t="shared" si="7"/>
        <v>23515.0625</v>
      </c>
      <c r="Y10" s="11"/>
      <c r="Z10" s="11">
        <f t="shared" si="3"/>
        <v>-61501</v>
      </c>
      <c r="AB10" s="11">
        <v>16</v>
      </c>
      <c r="AC10" s="11">
        <v>376241</v>
      </c>
      <c r="AD10" s="11">
        <f t="shared" si="8"/>
        <v>23515.0625</v>
      </c>
      <c r="AE10" s="12"/>
      <c r="AF10" s="11">
        <v>17</v>
      </c>
      <c r="AG10" s="11">
        <v>366709</v>
      </c>
      <c r="AH10" s="11">
        <f t="shared" si="9"/>
        <v>21571.117647058825</v>
      </c>
      <c r="AI10" s="11"/>
      <c r="AJ10" s="11">
        <f t="shared" si="5"/>
        <v>-71033</v>
      </c>
      <c r="AL10" s="11">
        <v>0</v>
      </c>
      <c r="AM10" s="11">
        <v>154229</v>
      </c>
      <c r="AN10" s="11">
        <f t="shared" si="10"/>
        <v>0</v>
      </c>
      <c r="AO10" s="11"/>
      <c r="AP10" s="11">
        <f t="shared" si="4"/>
        <v>-283513</v>
      </c>
      <c r="AR10" s="11">
        <v>1</v>
      </c>
      <c r="AS10" s="11">
        <v>173593</v>
      </c>
      <c r="AT10" s="11">
        <f t="shared" si="11"/>
        <v>173593</v>
      </c>
      <c r="AU10" s="11"/>
      <c r="AV10" s="11">
        <f t="shared" si="6"/>
        <v>-264149</v>
      </c>
      <c r="BC10"/>
      <c r="BD10"/>
    </row>
    <row r="11" spans="1:56">
      <c r="A11" s="10" t="s">
        <v>53</v>
      </c>
      <c r="B11" s="10" t="s">
        <v>51</v>
      </c>
      <c r="C11" s="10" t="s">
        <v>47</v>
      </c>
      <c r="D11" s="11"/>
      <c r="E11" s="11"/>
      <c r="F11" s="11">
        <f t="shared" si="0"/>
        <v>0</v>
      </c>
      <c r="G11" s="12"/>
      <c r="H11" s="11">
        <v>21</v>
      </c>
      <c r="I11" s="11">
        <v>51863.743333333332</v>
      </c>
      <c r="J11" s="12"/>
      <c r="K11" s="11">
        <v>37</v>
      </c>
      <c r="L11" s="11">
        <v>54724.5</v>
      </c>
      <c r="M11" s="11">
        <f t="shared" si="1"/>
        <v>1479.0405405405406</v>
      </c>
      <c r="O11" s="11">
        <v>37</v>
      </c>
      <c r="P11" s="11">
        <v>54724.5</v>
      </c>
      <c r="R11" s="11">
        <v>30</v>
      </c>
      <c r="S11" s="11">
        <v>45495</v>
      </c>
      <c r="T11" s="11">
        <f t="shared" si="2"/>
        <v>1516.5</v>
      </c>
      <c r="V11" s="11">
        <v>30</v>
      </c>
      <c r="W11" s="11">
        <v>45495</v>
      </c>
      <c r="X11" s="11">
        <f t="shared" si="7"/>
        <v>1516.5</v>
      </c>
      <c r="Y11" s="11"/>
      <c r="Z11" s="11">
        <f t="shared" si="3"/>
        <v>-9229.5</v>
      </c>
      <c r="AB11" s="11">
        <v>30</v>
      </c>
      <c r="AC11" s="11">
        <v>45495</v>
      </c>
      <c r="AD11" s="11">
        <f t="shared" si="8"/>
        <v>1516.5</v>
      </c>
      <c r="AE11" s="12"/>
      <c r="AF11" s="11">
        <v>30</v>
      </c>
      <c r="AG11" s="11">
        <v>33179</v>
      </c>
      <c r="AH11" s="11">
        <f t="shared" si="9"/>
        <v>1105.9666666666667</v>
      </c>
      <c r="AI11" s="11"/>
      <c r="AJ11" s="11">
        <f t="shared" si="5"/>
        <v>-21545.5</v>
      </c>
      <c r="AL11" s="11">
        <v>31</v>
      </c>
      <c r="AM11" s="11">
        <v>33179</v>
      </c>
      <c r="AN11" s="11">
        <f t="shared" si="10"/>
        <v>1070.2903225806451</v>
      </c>
      <c r="AO11" s="11"/>
      <c r="AP11" s="11">
        <f t="shared" si="4"/>
        <v>-21545.5</v>
      </c>
      <c r="AR11" s="11">
        <v>37</v>
      </c>
      <c r="AS11" s="11">
        <v>33179</v>
      </c>
      <c r="AT11" s="11">
        <f t="shared" si="11"/>
        <v>896.72972972972968</v>
      </c>
      <c r="AU11" s="11"/>
      <c r="AV11" s="11">
        <f t="shared" si="6"/>
        <v>-21545.5</v>
      </c>
      <c r="BC11"/>
      <c r="BD11"/>
    </row>
    <row r="12" spans="1:56">
      <c r="A12" s="10" t="s">
        <v>54</v>
      </c>
      <c r="B12" s="10" t="s">
        <v>36</v>
      </c>
      <c r="C12" s="10" t="s">
        <v>47</v>
      </c>
      <c r="D12" s="11"/>
      <c r="E12" s="11"/>
      <c r="F12" s="11">
        <f t="shared" si="0"/>
        <v>0</v>
      </c>
      <c r="G12" s="12"/>
      <c r="H12" s="11">
        <v>2</v>
      </c>
      <c r="I12" s="11">
        <v>25758.699999999997</v>
      </c>
      <c r="J12" s="12"/>
      <c r="K12" s="11">
        <v>5</v>
      </c>
      <c r="L12" s="11">
        <v>10150</v>
      </c>
      <c r="M12" s="11">
        <f t="shared" si="1"/>
        <v>2030</v>
      </c>
      <c r="O12" s="11">
        <v>5</v>
      </c>
      <c r="P12" s="11">
        <v>10150</v>
      </c>
      <c r="R12" s="11">
        <v>1</v>
      </c>
      <c r="S12" s="11">
        <v>14058</v>
      </c>
      <c r="T12" s="11">
        <f t="shared" si="2"/>
        <v>14058</v>
      </c>
      <c r="V12" s="11">
        <v>1</v>
      </c>
      <c r="W12" s="11">
        <v>14058</v>
      </c>
      <c r="X12" s="11">
        <f t="shared" si="7"/>
        <v>14058</v>
      </c>
      <c r="Y12" s="11"/>
      <c r="Z12" s="11">
        <f t="shared" si="3"/>
        <v>3908</v>
      </c>
      <c r="AB12" s="11">
        <v>1</v>
      </c>
      <c r="AC12" s="11">
        <v>14058</v>
      </c>
      <c r="AD12" s="11">
        <f t="shared" si="8"/>
        <v>14058</v>
      </c>
      <c r="AE12" s="12"/>
      <c r="AF12" s="11">
        <v>1</v>
      </c>
      <c r="AG12" s="11">
        <v>11466</v>
      </c>
      <c r="AH12" s="11">
        <f t="shared" si="9"/>
        <v>11466</v>
      </c>
      <c r="AI12" s="11"/>
      <c r="AJ12" s="11">
        <f t="shared" si="5"/>
        <v>1316</v>
      </c>
      <c r="AL12" s="11">
        <v>1</v>
      </c>
      <c r="AM12" s="11">
        <v>11466</v>
      </c>
      <c r="AN12" s="11">
        <f t="shared" si="10"/>
        <v>11466</v>
      </c>
      <c r="AO12" s="11"/>
      <c r="AP12" s="11">
        <f t="shared" si="4"/>
        <v>1316</v>
      </c>
      <c r="AR12" s="11">
        <v>2</v>
      </c>
      <c r="AS12" s="11">
        <v>17956</v>
      </c>
      <c r="AT12" s="11">
        <f t="shared" si="11"/>
        <v>8978</v>
      </c>
      <c r="AU12" s="11"/>
      <c r="AV12" s="11">
        <f t="shared" si="6"/>
        <v>7806</v>
      </c>
      <c r="BC12"/>
      <c r="BD12"/>
    </row>
    <row r="13" spans="1:56">
      <c r="A13" s="10" t="s">
        <v>55</v>
      </c>
      <c r="B13" s="10" t="s">
        <v>56</v>
      </c>
      <c r="C13" s="10" t="s">
        <v>43</v>
      </c>
      <c r="D13" s="11"/>
      <c r="E13" s="11"/>
      <c r="F13" s="11">
        <f>IF(D13=0,0,+E13/D13)</f>
        <v>0</v>
      </c>
      <c r="G13" s="12"/>
      <c r="H13" s="11">
        <v>1</v>
      </c>
      <c r="I13" s="11">
        <v>57631</v>
      </c>
      <c r="J13" s="12"/>
      <c r="K13" s="11">
        <v>2</v>
      </c>
      <c r="L13" s="11">
        <v>197615</v>
      </c>
      <c r="M13" s="11">
        <f>IF(K13=0,0,+L13/K13)</f>
        <v>98807.5</v>
      </c>
      <c r="O13" s="11">
        <v>2</v>
      </c>
      <c r="P13" s="11">
        <v>197615</v>
      </c>
      <c r="R13" s="11">
        <v>2</v>
      </c>
      <c r="S13" s="11">
        <v>267182</v>
      </c>
      <c r="T13" s="11">
        <f t="shared" si="2"/>
        <v>133591</v>
      </c>
      <c r="V13" s="11">
        <v>2</v>
      </c>
      <c r="W13" s="11">
        <v>267182</v>
      </c>
      <c r="X13" s="11">
        <f t="shared" si="7"/>
        <v>133591</v>
      </c>
      <c r="Y13" s="11"/>
      <c r="Z13" s="11">
        <f t="shared" si="3"/>
        <v>69567</v>
      </c>
      <c r="AB13" s="11">
        <v>2</v>
      </c>
      <c r="AC13" s="11">
        <v>267182</v>
      </c>
      <c r="AD13" s="11">
        <f t="shared" si="8"/>
        <v>133591</v>
      </c>
      <c r="AE13" s="12"/>
      <c r="AF13" s="11">
        <v>2</v>
      </c>
      <c r="AG13" s="11">
        <v>267182</v>
      </c>
      <c r="AH13" s="11">
        <f t="shared" si="9"/>
        <v>133591</v>
      </c>
      <c r="AI13" s="11"/>
      <c r="AJ13" s="11">
        <f t="shared" si="5"/>
        <v>69567</v>
      </c>
      <c r="AL13" s="11">
        <v>2</v>
      </c>
      <c r="AM13" s="11">
        <v>267182</v>
      </c>
      <c r="AN13" s="11">
        <f t="shared" si="10"/>
        <v>133591</v>
      </c>
      <c r="AO13" s="11"/>
      <c r="AP13" s="11">
        <f t="shared" si="4"/>
        <v>69567</v>
      </c>
      <c r="AR13" s="11">
        <v>2</v>
      </c>
      <c r="AS13" s="11">
        <v>267182</v>
      </c>
      <c r="AT13" s="11">
        <f t="shared" si="11"/>
        <v>133591</v>
      </c>
      <c r="AU13" s="11"/>
      <c r="AV13" s="11">
        <f t="shared" si="6"/>
        <v>69567</v>
      </c>
      <c r="BC13"/>
      <c r="BD13"/>
    </row>
    <row r="14" spans="1:56">
      <c r="A14" s="10" t="s">
        <v>57</v>
      </c>
      <c r="B14" s="10" t="s">
        <v>51</v>
      </c>
      <c r="C14" s="10" t="s">
        <v>47</v>
      </c>
      <c r="D14" s="11"/>
      <c r="E14" s="11"/>
      <c r="F14" s="11"/>
      <c r="G14" s="12"/>
      <c r="H14" s="11">
        <v>1</v>
      </c>
      <c r="I14" s="11">
        <v>17263</v>
      </c>
      <c r="J14" s="12"/>
      <c r="K14" s="11">
        <v>3</v>
      </c>
      <c r="L14" s="11">
        <v>24066</v>
      </c>
      <c r="M14" s="11"/>
      <c r="O14" s="11">
        <v>3</v>
      </c>
      <c r="P14" s="11">
        <v>24066</v>
      </c>
      <c r="R14" s="11"/>
      <c r="S14" s="11"/>
      <c r="T14" s="11"/>
      <c r="V14" s="11"/>
      <c r="W14" s="11"/>
      <c r="X14" s="11"/>
      <c r="Y14" s="11"/>
      <c r="Z14" s="11"/>
      <c r="AB14" s="11"/>
      <c r="AC14" s="11"/>
      <c r="AD14" s="11"/>
      <c r="AE14" s="12"/>
      <c r="AF14" s="11"/>
      <c r="AG14" s="11"/>
      <c r="AH14" s="11"/>
      <c r="AI14" s="11"/>
      <c r="AJ14" s="11"/>
      <c r="AL14" s="11"/>
      <c r="AM14" s="11"/>
      <c r="AN14" s="11"/>
      <c r="AO14" s="11"/>
      <c r="AP14" s="11"/>
      <c r="AR14" s="11">
        <v>1</v>
      </c>
      <c r="AS14" s="11">
        <v>12100</v>
      </c>
      <c r="AT14" s="11"/>
      <c r="AU14" s="11"/>
      <c r="AV14" s="11"/>
      <c r="BC14"/>
      <c r="BD14"/>
    </row>
    <row r="15" spans="1:56">
      <c r="A15" s="10" t="s">
        <v>58</v>
      </c>
      <c r="B15" s="10" t="s">
        <v>36</v>
      </c>
      <c r="C15" s="10" t="s">
        <v>43</v>
      </c>
      <c r="D15" s="11"/>
      <c r="E15" s="11"/>
      <c r="F15" s="11">
        <f>IF(D15=0,0,+E15/D15)</f>
        <v>0</v>
      </c>
      <c r="G15" s="12"/>
      <c r="H15" s="11">
        <v>1</v>
      </c>
      <c r="I15" s="11">
        <v>6981</v>
      </c>
      <c r="J15" s="12"/>
      <c r="K15" s="11">
        <v>1</v>
      </c>
      <c r="L15" s="11">
        <v>12100</v>
      </c>
      <c r="M15" s="11">
        <f>IF(K15=0,0,+L15/K15)</f>
        <v>12100</v>
      </c>
      <c r="O15" s="11">
        <v>1</v>
      </c>
      <c r="P15" s="11">
        <v>12100</v>
      </c>
      <c r="R15" s="11">
        <v>1</v>
      </c>
      <c r="S15" s="11">
        <v>12100</v>
      </c>
      <c r="T15" s="11">
        <f t="shared" si="2"/>
        <v>12100</v>
      </c>
      <c r="V15" s="11">
        <v>1</v>
      </c>
      <c r="W15" s="11">
        <v>12100</v>
      </c>
      <c r="X15" s="11">
        <f t="shared" si="7"/>
        <v>12100</v>
      </c>
      <c r="Y15" s="11"/>
      <c r="Z15" s="11">
        <f t="shared" si="3"/>
        <v>0</v>
      </c>
      <c r="AB15" s="11">
        <v>1</v>
      </c>
      <c r="AC15" s="11">
        <v>12100</v>
      </c>
      <c r="AD15" s="11">
        <f t="shared" si="8"/>
        <v>12100</v>
      </c>
      <c r="AE15" s="12"/>
      <c r="AF15" s="11">
        <v>1</v>
      </c>
      <c r="AG15" s="11">
        <v>12100</v>
      </c>
      <c r="AH15" s="11">
        <f t="shared" si="9"/>
        <v>12100</v>
      </c>
      <c r="AI15" s="11"/>
      <c r="AJ15" s="11">
        <f t="shared" si="5"/>
        <v>0</v>
      </c>
      <c r="AL15" s="11">
        <v>1</v>
      </c>
      <c r="AM15" s="11">
        <v>12100</v>
      </c>
      <c r="AN15" s="11">
        <f t="shared" ref="AN15:AN17" si="12">IF(AL15=0,0,+AM15/AL15)</f>
        <v>12100</v>
      </c>
      <c r="AO15" s="11"/>
      <c r="AP15" s="11">
        <f>+AM15-$P15</f>
        <v>0</v>
      </c>
      <c r="AR15" s="11">
        <v>1</v>
      </c>
      <c r="AS15" s="11">
        <v>0</v>
      </c>
      <c r="AT15" s="11">
        <f t="shared" ref="AT15:AT17" si="13">IF(AR15=0,0,+AS15/AR15)</f>
        <v>0</v>
      </c>
      <c r="AU15" s="11"/>
      <c r="AV15" s="11">
        <f>+AS15-$P15</f>
        <v>-12100</v>
      </c>
      <c r="BC15"/>
      <c r="BD15"/>
    </row>
    <row r="16" spans="1:56">
      <c r="A16" s="10" t="s">
        <v>59</v>
      </c>
      <c r="B16" s="10" t="s">
        <v>60</v>
      </c>
      <c r="C16" s="10" t="s">
        <v>47</v>
      </c>
      <c r="D16" s="11"/>
      <c r="E16" s="11"/>
      <c r="F16" s="11">
        <f>IF(D16=0,0,+E16/D16)</f>
        <v>0</v>
      </c>
      <c r="G16" s="12"/>
      <c r="H16" s="11">
        <v>2</v>
      </c>
      <c r="I16" s="11">
        <v>23693</v>
      </c>
      <c r="J16" s="12"/>
      <c r="K16" s="11">
        <v>4</v>
      </c>
      <c r="L16" s="11">
        <v>21536</v>
      </c>
      <c r="M16" s="11">
        <f>IF(K16=0,0,+L16/K16)</f>
        <v>5384</v>
      </c>
      <c r="O16" s="11">
        <v>4</v>
      </c>
      <c r="P16" s="11">
        <v>21536</v>
      </c>
      <c r="R16" s="11">
        <v>5</v>
      </c>
      <c r="S16" s="11">
        <v>12117</v>
      </c>
      <c r="T16" s="11">
        <f t="shared" si="2"/>
        <v>2423.4</v>
      </c>
      <c r="V16" s="11">
        <v>5</v>
      </c>
      <c r="W16" s="11">
        <v>12117</v>
      </c>
      <c r="X16" s="11">
        <f t="shared" si="7"/>
        <v>2423.4</v>
      </c>
      <c r="Y16" s="11"/>
      <c r="Z16" s="11">
        <f t="shared" si="3"/>
        <v>-9419</v>
      </c>
      <c r="AB16" s="11">
        <v>5</v>
      </c>
      <c r="AC16" s="11">
        <v>12117</v>
      </c>
      <c r="AD16" s="11">
        <f t="shared" si="8"/>
        <v>2423.4</v>
      </c>
      <c r="AE16" s="12"/>
      <c r="AF16" s="11">
        <v>5</v>
      </c>
      <c r="AG16" s="11">
        <v>41345</v>
      </c>
      <c r="AH16" s="11">
        <f t="shared" si="9"/>
        <v>8269</v>
      </c>
      <c r="AI16" s="11"/>
      <c r="AJ16" s="11">
        <f t="shared" si="5"/>
        <v>19809</v>
      </c>
      <c r="AL16" s="11">
        <v>5</v>
      </c>
      <c r="AM16" s="11">
        <v>41345</v>
      </c>
      <c r="AN16" s="11">
        <f t="shared" si="12"/>
        <v>8269</v>
      </c>
      <c r="AO16" s="11"/>
      <c r="AP16" s="11">
        <f>+AM16-$P16</f>
        <v>19809</v>
      </c>
      <c r="AR16" s="11">
        <v>7</v>
      </c>
      <c r="AS16" s="11">
        <v>53087</v>
      </c>
      <c r="AT16" s="11">
        <f t="shared" si="13"/>
        <v>7583.8571428571431</v>
      </c>
      <c r="AU16" s="11"/>
      <c r="AV16" s="11">
        <f>+AS16-$P16</f>
        <v>31551</v>
      </c>
      <c r="BC16"/>
      <c r="BD16"/>
    </row>
    <row r="17" spans="1:56">
      <c r="A17" s="13"/>
      <c r="B17" s="13"/>
      <c r="C17" s="13"/>
      <c r="D17" s="14">
        <f>SUM(D4:D16)</f>
        <v>0</v>
      </c>
      <c r="E17" s="14">
        <f>SUM(E4:E16)</f>
        <v>0</v>
      </c>
      <c r="F17" s="11">
        <f t="shared" ref="F17" si="14">IF(D17=0,0,+E17/D17)</f>
        <v>0</v>
      </c>
      <c r="G17" s="12"/>
      <c r="H17" s="14">
        <f>SUM(H4:H16)</f>
        <v>70</v>
      </c>
      <c r="I17" s="14">
        <f>SUM(I4:I16)</f>
        <v>1461997.7533333332</v>
      </c>
      <c r="J17" s="12"/>
      <c r="K17" s="15">
        <f>SUM(K4:K16)</f>
        <v>102</v>
      </c>
      <c r="L17" s="15">
        <f>SUM(L4:L16)</f>
        <v>1458405.48</v>
      </c>
      <c r="M17" s="11">
        <f t="shared" ref="M17" si="15">IF(K17=0,0,+L17/K17)</f>
        <v>14298.09294117647</v>
      </c>
      <c r="O17" s="15">
        <f>SUM(O4:O16)</f>
        <v>102</v>
      </c>
      <c r="P17" s="15">
        <f>SUM(P4:P16)</f>
        <v>1458405.48</v>
      </c>
      <c r="R17" s="15">
        <f>SUM(R4:R16)</f>
        <v>108</v>
      </c>
      <c r="S17" s="15">
        <f>SUM(S4:S16)</f>
        <v>2269340</v>
      </c>
      <c r="T17" s="11">
        <f>IF(R17=0,0,+S17/R17)</f>
        <v>21012.407407407409</v>
      </c>
      <c r="V17" s="15">
        <f>SUM(V4:V16)</f>
        <v>108</v>
      </c>
      <c r="W17" s="15">
        <f>SUM(W4:W16)</f>
        <v>2269340</v>
      </c>
      <c r="X17" s="14">
        <f t="shared" si="7"/>
        <v>21012.407407407409</v>
      </c>
      <c r="Y17" s="15">
        <f>SUM(Y4:Y16)</f>
        <v>0</v>
      </c>
      <c r="Z17" s="15">
        <f>+W17-P17</f>
        <v>810934.52</v>
      </c>
      <c r="AB17" s="15">
        <f>SUM(AB4:AB16)</f>
        <v>108</v>
      </c>
      <c r="AC17" s="15">
        <f>SUM(AC4:AC16)</f>
        <v>2269340</v>
      </c>
      <c r="AD17" s="14">
        <f t="shared" si="8"/>
        <v>21012.407407407409</v>
      </c>
      <c r="AE17" s="17"/>
      <c r="AF17" s="15">
        <f>SUM(AF4:AF16)</f>
        <v>110</v>
      </c>
      <c r="AG17" s="15">
        <f>SUM(AG4:AG16)</f>
        <v>2537120</v>
      </c>
      <c r="AH17" s="14">
        <f t="shared" si="9"/>
        <v>23064.727272727272</v>
      </c>
      <c r="AI17" s="15">
        <f>SUM(AI4:AI16)</f>
        <v>0</v>
      </c>
      <c r="AJ17" s="15">
        <f>SUM(AJ4:AJ16)</f>
        <v>1102780.52</v>
      </c>
      <c r="AL17" s="15">
        <f>SUM(AL4:AL16)</f>
        <v>49</v>
      </c>
      <c r="AM17" s="15">
        <f>SUM(AM4:AM16)</f>
        <v>1751319</v>
      </c>
      <c r="AN17" s="14">
        <f t="shared" si="12"/>
        <v>35741.204081632655</v>
      </c>
      <c r="AO17" s="15">
        <f>SUM(AO4:AO16)</f>
        <v>0</v>
      </c>
      <c r="AP17" s="15">
        <f>SUM(AP4:AP16)</f>
        <v>316979.52</v>
      </c>
      <c r="AR17" s="15">
        <f>SUM(AR4:AR16)</f>
        <v>67</v>
      </c>
      <c r="AS17" s="15">
        <f>SUM(AS4:AS16)</f>
        <v>1850450</v>
      </c>
      <c r="AT17" s="14">
        <f t="shared" si="13"/>
        <v>27618.656716417911</v>
      </c>
      <c r="AU17" s="15">
        <f>SUM(AU4:AU16)</f>
        <v>0</v>
      </c>
      <c r="AV17" s="15">
        <f>SUM(AV4:AV16)</f>
        <v>404010.52</v>
      </c>
      <c r="BC17"/>
      <c r="BD17"/>
    </row>
    <row r="18" spans="1:56">
      <c r="A18"/>
      <c r="B18"/>
      <c r="C18"/>
      <c r="D18"/>
      <c r="E18" s="11" t="e">
        <f>+E17/D17</f>
        <v>#DIV/0!</v>
      </c>
      <c r="F18"/>
      <c r="G18"/>
      <c r="H18"/>
      <c r="I18" s="11">
        <f>+I17/H17</f>
        <v>20885.682190476189</v>
      </c>
      <c r="J18"/>
      <c r="K18"/>
      <c r="L18" s="11">
        <f>+L17/K17</f>
        <v>14298.09294117647</v>
      </c>
      <c r="M18"/>
      <c r="O18"/>
      <c r="P18" s="11">
        <f>+P17/O17</f>
        <v>14298.09294117647</v>
      </c>
      <c r="Q18"/>
      <c r="R18"/>
      <c r="S18" s="11">
        <f>+S17/R17</f>
        <v>21012.407407407409</v>
      </c>
      <c r="T18"/>
      <c r="U18"/>
      <c r="V18"/>
      <c r="W18" s="11">
        <f>+W17/V17</f>
        <v>21012.407407407409</v>
      </c>
      <c r="X18"/>
      <c r="AB18"/>
      <c r="AC18" s="11">
        <f>+AC17/AB17</f>
        <v>21012.407407407409</v>
      </c>
      <c r="AD18"/>
      <c r="AF18"/>
      <c r="AG18" s="11">
        <f>+AG17/AF17</f>
        <v>23064.727272727272</v>
      </c>
      <c r="AH18"/>
      <c r="AL18"/>
      <c r="AM18" s="11">
        <f>+AM17/AL17</f>
        <v>35741.204081632655</v>
      </c>
      <c r="AN18"/>
      <c r="AR18"/>
      <c r="AS18" s="11">
        <f>+AS17/AR17</f>
        <v>27618.656716417911</v>
      </c>
      <c r="AT18"/>
      <c r="BC18"/>
      <c r="BD18"/>
    </row>
    <row r="19" spans="1:56" ht="13.5" thickBot="1">
      <c r="AL19" s="24" t="s">
        <v>61</v>
      </c>
      <c r="AM19" s="24"/>
      <c r="AN19" s="24"/>
      <c r="AO19" s="24"/>
      <c r="AP19" s="24"/>
      <c r="AR19" s="24" t="s">
        <v>164</v>
      </c>
      <c r="AS19" s="24"/>
      <c r="AT19" s="24"/>
      <c r="AU19" s="24"/>
      <c r="AV19" s="24"/>
    </row>
    <row r="20" spans="1:56" customFormat="1" ht="16.5" thickBot="1">
      <c r="A20" s="22" t="s">
        <v>165</v>
      </c>
      <c r="B20" s="1"/>
      <c r="C20" s="2"/>
      <c r="D20" s="2"/>
      <c r="E20" s="2"/>
      <c r="H20" s="2"/>
      <c r="I20" s="2"/>
      <c r="BA20" s="37" t="s">
        <v>166</v>
      </c>
      <c r="BB20" s="38"/>
    </row>
    <row r="21" spans="1:56" customFormat="1" ht="54.75" customHeight="1" thickBot="1">
      <c r="A21" s="3" t="s">
        <v>1</v>
      </c>
      <c r="B21" s="4" t="s">
        <v>2</v>
      </c>
      <c r="C21" s="5" t="s">
        <v>3</v>
      </c>
      <c r="D21" s="5" t="s">
        <v>4</v>
      </c>
      <c r="E21" s="6" t="s">
        <v>5</v>
      </c>
      <c r="F21" s="7" t="s">
        <v>6</v>
      </c>
      <c r="G21" s="8"/>
      <c r="H21" s="5" t="s">
        <v>7</v>
      </c>
      <c r="I21" s="5" t="s">
        <v>8</v>
      </c>
      <c r="J21" s="8"/>
      <c r="K21" s="5" t="s">
        <v>9</v>
      </c>
      <c r="L21" s="5" t="s">
        <v>10</v>
      </c>
      <c r="M21" s="7" t="s">
        <v>6</v>
      </c>
      <c r="O21" s="5" t="s">
        <v>11</v>
      </c>
      <c r="P21" s="5" t="s">
        <v>12</v>
      </c>
      <c r="R21" s="5" t="s">
        <v>13</v>
      </c>
      <c r="S21" s="5" t="s">
        <v>14</v>
      </c>
      <c r="T21" s="7" t="s">
        <v>6</v>
      </c>
      <c r="U21" s="2"/>
      <c r="V21" s="3" t="s">
        <v>15</v>
      </c>
      <c r="W21" s="5" t="s">
        <v>16</v>
      </c>
      <c r="X21" s="7" t="s">
        <v>6</v>
      </c>
      <c r="Y21" s="5" t="s">
        <v>17</v>
      </c>
      <c r="Z21" s="5" t="s">
        <v>18</v>
      </c>
      <c r="AB21" s="3" t="s">
        <v>19</v>
      </c>
      <c r="AC21" s="5" t="s">
        <v>20</v>
      </c>
      <c r="AD21" s="7" t="s">
        <v>6</v>
      </c>
      <c r="AE21" s="16"/>
      <c r="AF21" s="3" t="s">
        <v>21</v>
      </c>
      <c r="AG21" s="5" t="s">
        <v>22</v>
      </c>
      <c r="AH21" s="7" t="s">
        <v>6</v>
      </c>
      <c r="AI21" s="5" t="s">
        <v>17</v>
      </c>
      <c r="AJ21" s="6" t="s">
        <v>23</v>
      </c>
      <c r="AK21" s="16"/>
      <c r="AL21" s="3" t="s">
        <v>67</v>
      </c>
      <c r="AM21" s="5" t="s">
        <v>68</v>
      </c>
      <c r="AN21" s="7" t="s">
        <v>6</v>
      </c>
      <c r="AO21" s="5" t="s">
        <v>17</v>
      </c>
      <c r="AP21" s="6" t="s">
        <v>69</v>
      </c>
      <c r="AQ21" s="16"/>
      <c r="AR21" s="3" t="s">
        <v>167</v>
      </c>
      <c r="AS21" s="5" t="s">
        <v>168</v>
      </c>
      <c r="AT21" s="7" t="s">
        <v>6</v>
      </c>
      <c r="AU21" s="5" t="s">
        <v>17</v>
      </c>
      <c r="AV21" s="6" t="s">
        <v>169</v>
      </c>
      <c r="AW21" s="16"/>
      <c r="AX21" s="3" t="s">
        <v>172</v>
      </c>
      <c r="AY21" s="3" t="s">
        <v>71</v>
      </c>
      <c r="BA21" s="23" t="s">
        <v>170</v>
      </c>
      <c r="BB21" s="30" t="s">
        <v>171</v>
      </c>
    </row>
    <row r="22" spans="1:56">
      <c r="D22" s="9"/>
      <c r="E22" s="9" t="s">
        <v>33</v>
      </c>
      <c r="F22" s="9" t="s">
        <v>34</v>
      </c>
      <c r="I22" s="9" t="s">
        <v>33</v>
      </c>
      <c r="L22" s="9" t="s">
        <v>33</v>
      </c>
      <c r="P22" s="9" t="s">
        <v>33</v>
      </c>
      <c r="S22" s="9" t="s">
        <v>33</v>
      </c>
      <c r="T22" s="9" t="s">
        <v>34</v>
      </c>
      <c r="W22" s="9" t="s">
        <v>33</v>
      </c>
      <c r="Y22" s="9"/>
      <c r="Z22" s="9"/>
      <c r="AC22" s="9" t="s">
        <v>33</v>
      </c>
      <c r="AD22" s="9" t="s">
        <v>34</v>
      </c>
      <c r="AE22" s="9"/>
      <c r="AG22" s="9" t="s">
        <v>33</v>
      </c>
      <c r="AH22" s="9" t="s">
        <v>34</v>
      </c>
      <c r="AI22" s="9"/>
      <c r="AJ22" s="9" t="s">
        <v>33</v>
      </c>
      <c r="AM22" s="9" t="s">
        <v>33</v>
      </c>
      <c r="AN22" s="9" t="s">
        <v>34</v>
      </c>
      <c r="AO22" s="9"/>
      <c r="AP22" s="9" t="s">
        <v>33</v>
      </c>
      <c r="AS22" s="9" t="s">
        <v>33</v>
      </c>
      <c r="AT22" s="9" t="s">
        <v>34</v>
      </c>
      <c r="AU22" s="9"/>
      <c r="AV22" s="9" t="s">
        <v>33</v>
      </c>
    </row>
    <row r="23" spans="1:56">
      <c r="A23" s="10" t="s">
        <v>73</v>
      </c>
      <c r="B23" s="10" t="s">
        <v>74</v>
      </c>
      <c r="C23" s="10" t="s">
        <v>75</v>
      </c>
      <c r="D23" s="11">
        <v>0</v>
      </c>
      <c r="E23" s="11"/>
      <c r="F23" s="11">
        <f t="shared" ref="F23:F31" si="16">IF(D23=0,0,+E23/D23)</f>
        <v>0</v>
      </c>
      <c r="G23" s="12"/>
      <c r="H23" s="11">
        <v>1</v>
      </c>
      <c r="I23" s="11">
        <v>129209</v>
      </c>
      <c r="J23" s="12"/>
      <c r="K23" s="11">
        <v>1</v>
      </c>
      <c r="L23" s="11">
        <v>146062</v>
      </c>
      <c r="M23" s="11">
        <f t="shared" ref="M23:M31" si="17">IF(K23=0,0,+L23/K23)</f>
        <v>146062</v>
      </c>
      <c r="O23" s="11">
        <v>1</v>
      </c>
      <c r="P23" s="11">
        <v>146062</v>
      </c>
      <c r="R23" s="11">
        <v>1</v>
      </c>
      <c r="S23" s="11">
        <v>146062</v>
      </c>
      <c r="T23" s="11">
        <f t="shared" ref="T23:T34" si="18">IF(R23=0,0,+S23/R23)</f>
        <v>146062</v>
      </c>
      <c r="V23" s="11">
        <v>1</v>
      </c>
      <c r="W23" s="11">
        <v>146062</v>
      </c>
      <c r="X23" s="11">
        <f>IF(V23=0,0,+W23/V23)</f>
        <v>146062</v>
      </c>
      <c r="Y23" s="11"/>
      <c r="Z23" s="11">
        <f t="shared" ref="Z23:Z35" si="19">+W23-P23</f>
        <v>0</v>
      </c>
      <c r="AB23" s="11">
        <v>1</v>
      </c>
      <c r="AC23" s="11">
        <v>146062</v>
      </c>
      <c r="AD23" s="11">
        <f>IF(AB23=0,0,+AC23/AB23)</f>
        <v>146062</v>
      </c>
      <c r="AE23" s="12"/>
      <c r="AF23" s="11">
        <v>1</v>
      </c>
      <c r="AG23" s="11">
        <v>146062</v>
      </c>
      <c r="AH23" s="11">
        <f>IF(AF23=0,0,+AG23/AF23)</f>
        <v>146062</v>
      </c>
      <c r="AI23" s="11"/>
      <c r="AJ23" s="11">
        <f>+AG23-$P23</f>
        <v>0</v>
      </c>
      <c r="AL23" s="11">
        <v>0</v>
      </c>
      <c r="AM23" s="11">
        <v>61795</v>
      </c>
      <c r="AN23" s="11">
        <f>IF(AL23=0,0,+AM23/AL23)</f>
        <v>0</v>
      </c>
      <c r="AO23" s="11"/>
      <c r="AP23" s="11">
        <f>+AM23-$P23</f>
        <v>-84267</v>
      </c>
      <c r="AR23" s="11">
        <v>0</v>
      </c>
      <c r="AS23" s="11">
        <v>61795</v>
      </c>
      <c r="AT23" s="11">
        <f>IF(AR23=0,0,+AS23/AR23)</f>
        <v>0</v>
      </c>
      <c r="AU23" s="11"/>
      <c r="AV23" s="11">
        <f>+AS23-$P23</f>
        <v>-84267</v>
      </c>
      <c r="AW23" s="2">
        <f>+AS23-AM23</f>
        <v>0</v>
      </c>
      <c r="AX23" s="11">
        <v>0</v>
      </c>
      <c r="AY23" s="11">
        <v>0</v>
      </c>
      <c r="BA23" s="10"/>
      <c r="BB23" s="10"/>
    </row>
    <row r="24" spans="1:56">
      <c r="A24" s="10" t="s">
        <v>76</v>
      </c>
      <c r="B24" s="10" t="s">
        <v>77</v>
      </c>
      <c r="C24" s="10" t="s">
        <v>75</v>
      </c>
      <c r="D24" s="11">
        <v>1</v>
      </c>
      <c r="E24" s="11">
        <v>28059</v>
      </c>
      <c r="F24" s="11">
        <f t="shared" si="16"/>
        <v>28059</v>
      </c>
      <c r="G24" s="12"/>
      <c r="H24" s="11">
        <v>1</v>
      </c>
      <c r="I24" s="11">
        <v>28059</v>
      </c>
      <c r="J24" s="12"/>
      <c r="K24" s="11">
        <v>1</v>
      </c>
      <c r="L24" s="11">
        <v>28059</v>
      </c>
      <c r="M24" s="11">
        <f t="shared" si="17"/>
        <v>28059</v>
      </c>
      <c r="O24" s="11">
        <v>1</v>
      </c>
      <c r="P24" s="11">
        <v>28059</v>
      </c>
      <c r="R24" s="11">
        <v>0</v>
      </c>
      <c r="S24" s="11">
        <v>11871</v>
      </c>
      <c r="T24" s="11">
        <f t="shared" si="18"/>
        <v>0</v>
      </c>
      <c r="V24" s="11">
        <v>0</v>
      </c>
      <c r="W24" s="11">
        <v>11871</v>
      </c>
      <c r="X24" s="11">
        <f>IF(V24=0,0,+W24/V24)</f>
        <v>0</v>
      </c>
      <c r="Y24" s="11"/>
      <c r="Z24" s="11">
        <f t="shared" si="19"/>
        <v>-16188</v>
      </c>
      <c r="AB24" s="11">
        <v>0</v>
      </c>
      <c r="AC24" s="11">
        <v>11871</v>
      </c>
      <c r="AD24" s="11">
        <f>IF(AB24=0,0,+AC24/AB24)</f>
        <v>0</v>
      </c>
      <c r="AE24" s="12"/>
      <c r="AF24" s="11">
        <v>0</v>
      </c>
      <c r="AG24" s="11">
        <v>0</v>
      </c>
      <c r="AH24" s="11">
        <f>IF(AF24=0,0,+AG24/AF24)</f>
        <v>0</v>
      </c>
      <c r="AI24" s="11"/>
      <c r="AJ24" s="11">
        <f t="shared" ref="AJ24:AJ73" si="20">+AG24-$P24</f>
        <v>-28059</v>
      </c>
      <c r="AL24" s="11">
        <v>0</v>
      </c>
      <c r="AM24" s="11">
        <v>0</v>
      </c>
      <c r="AN24" s="11">
        <f t="shared" ref="AN24:AN74" si="21">IF(AL24=0,0,+AM24/AL24)</f>
        <v>0</v>
      </c>
      <c r="AO24" s="11"/>
      <c r="AP24" s="11">
        <f t="shared" ref="AP24:AP73" si="22">+AM24-$P24</f>
        <v>-28059</v>
      </c>
      <c r="AR24" s="11">
        <v>0</v>
      </c>
      <c r="AS24" s="11">
        <v>0</v>
      </c>
      <c r="AT24" s="11">
        <f t="shared" ref="AT24:AT50" si="23">IF(AR24=0,0,+AS24/AR24)</f>
        <v>0</v>
      </c>
      <c r="AU24" s="11"/>
      <c r="AV24" s="11">
        <f t="shared" ref="AV24:AV73" si="24">+AS24-$P24</f>
        <v>-28059</v>
      </c>
      <c r="AW24" s="2">
        <f t="shared" ref="AW24:AW74" si="25">+AS24-AM24</f>
        <v>0</v>
      </c>
      <c r="AX24" s="11">
        <v>0</v>
      </c>
      <c r="AY24" s="11">
        <v>0</v>
      </c>
      <c r="BA24" s="10"/>
      <c r="BB24" s="10"/>
    </row>
    <row r="25" spans="1:56">
      <c r="A25" s="10" t="s">
        <v>78</v>
      </c>
      <c r="B25" s="10" t="s">
        <v>60</v>
      </c>
      <c r="C25" s="10" t="s">
        <v>75</v>
      </c>
      <c r="D25" s="11">
        <v>13</v>
      </c>
      <c r="E25" s="11">
        <v>499671</v>
      </c>
      <c r="F25" s="11">
        <f t="shared" si="16"/>
        <v>38436.230769230766</v>
      </c>
      <c r="G25" s="12"/>
      <c r="H25" s="11">
        <v>16</v>
      </c>
      <c r="I25" s="11">
        <v>632786</v>
      </c>
      <c r="J25" s="12"/>
      <c r="K25" s="11">
        <v>24</v>
      </c>
      <c r="L25" s="11">
        <v>1113715</v>
      </c>
      <c r="M25" s="11">
        <f t="shared" si="17"/>
        <v>46404.791666666664</v>
      </c>
      <c r="O25" s="11">
        <v>25</v>
      </c>
      <c r="P25" s="11">
        <v>1143388</v>
      </c>
      <c r="R25" s="11">
        <v>26</v>
      </c>
      <c r="S25" s="11">
        <v>1361822</v>
      </c>
      <c r="T25" s="11">
        <f t="shared" si="18"/>
        <v>52377.769230769234</v>
      </c>
      <c r="V25" s="11">
        <v>27</v>
      </c>
      <c r="W25" s="11">
        <v>1380089</v>
      </c>
      <c r="X25" s="11">
        <f t="shared" ref="X25:X74" si="26">IF(V25=0,0,+W25/V25)</f>
        <v>51114.407407407409</v>
      </c>
      <c r="Y25" s="11"/>
      <c r="Z25" s="11">
        <f t="shared" si="19"/>
        <v>236701</v>
      </c>
      <c r="AB25" s="11">
        <v>25</v>
      </c>
      <c r="AC25" s="11">
        <v>1369752</v>
      </c>
      <c r="AD25" s="11">
        <f t="shared" ref="AD25:AD74" si="27">IF(AB25=0,0,+AC25/AB25)</f>
        <v>54790.080000000002</v>
      </c>
      <c r="AE25" s="12"/>
      <c r="AF25" s="11">
        <v>27</v>
      </c>
      <c r="AG25" s="11">
        <v>1292273</v>
      </c>
      <c r="AH25" s="11">
        <f t="shared" ref="AH25:AH35" si="28">IF(AF25=0,0,+AG25/AF25)</f>
        <v>47861.962962962964</v>
      </c>
      <c r="AI25" s="11"/>
      <c r="AJ25" s="11">
        <f t="shared" si="20"/>
        <v>148885</v>
      </c>
      <c r="AL25" s="11">
        <v>26</v>
      </c>
      <c r="AM25" s="11">
        <v>1462049</v>
      </c>
      <c r="AN25" s="11">
        <f t="shared" si="21"/>
        <v>56232.653846153844</v>
      </c>
      <c r="AO25" s="11"/>
      <c r="AP25" s="11">
        <f t="shared" si="22"/>
        <v>318661</v>
      </c>
      <c r="AR25" s="11">
        <v>28</v>
      </c>
      <c r="AS25" s="11">
        <v>1537177</v>
      </c>
      <c r="AT25" s="11">
        <f t="shared" si="23"/>
        <v>54899.178571428572</v>
      </c>
      <c r="AU25" s="11"/>
      <c r="AV25" s="11">
        <f t="shared" si="24"/>
        <v>393789</v>
      </c>
      <c r="AW25" s="2">
        <f t="shared" si="25"/>
        <v>75128</v>
      </c>
      <c r="AX25" s="11">
        <v>7</v>
      </c>
      <c r="AY25" s="11">
        <v>244904</v>
      </c>
      <c r="BA25" s="32">
        <v>33</v>
      </c>
      <c r="BB25" s="11">
        <v>196065.3</v>
      </c>
    </row>
    <row r="26" spans="1:56">
      <c r="A26" s="10" t="s">
        <v>79</v>
      </c>
      <c r="B26" s="10" t="s">
        <v>60</v>
      </c>
      <c r="C26" s="10" t="s">
        <v>75</v>
      </c>
      <c r="D26" s="11">
        <v>7</v>
      </c>
      <c r="E26" s="11">
        <v>248871</v>
      </c>
      <c r="F26" s="11">
        <f t="shared" si="16"/>
        <v>35553</v>
      </c>
      <c r="G26" s="12"/>
      <c r="H26" s="11">
        <v>6</v>
      </c>
      <c r="I26" s="11">
        <v>210715.33333333331</v>
      </c>
      <c r="J26" s="12"/>
      <c r="K26" s="11">
        <v>4</v>
      </c>
      <c r="L26" s="11">
        <v>243084</v>
      </c>
      <c r="M26" s="11">
        <f t="shared" si="17"/>
        <v>60771</v>
      </c>
      <c r="O26" s="11">
        <v>5</v>
      </c>
      <c r="P26" s="11">
        <v>259623</v>
      </c>
      <c r="R26" s="11">
        <v>5</v>
      </c>
      <c r="S26" s="11">
        <v>205380</v>
      </c>
      <c r="T26" s="11">
        <f t="shared" si="18"/>
        <v>41076</v>
      </c>
      <c r="V26" s="11">
        <v>5</v>
      </c>
      <c r="W26" s="11">
        <v>205380</v>
      </c>
      <c r="X26" s="11">
        <f t="shared" si="26"/>
        <v>41076</v>
      </c>
      <c r="Y26" s="11"/>
      <c r="Z26" s="11">
        <f t="shared" si="19"/>
        <v>-54243</v>
      </c>
      <c r="AB26" s="11">
        <v>4</v>
      </c>
      <c r="AC26" s="11">
        <v>205380</v>
      </c>
      <c r="AD26" s="11">
        <f t="shared" si="27"/>
        <v>51345</v>
      </c>
      <c r="AE26" s="12"/>
      <c r="AF26" s="11">
        <v>4</v>
      </c>
      <c r="AG26" s="11">
        <v>181008</v>
      </c>
      <c r="AH26" s="11">
        <f t="shared" si="28"/>
        <v>45252</v>
      </c>
      <c r="AI26" s="11"/>
      <c r="AJ26" s="11">
        <f t="shared" si="20"/>
        <v>-78615</v>
      </c>
      <c r="AL26" s="11">
        <v>3</v>
      </c>
      <c r="AM26" s="11">
        <v>181008</v>
      </c>
      <c r="AN26" s="11">
        <f t="shared" si="21"/>
        <v>60336</v>
      </c>
      <c r="AO26" s="11"/>
      <c r="AP26" s="11">
        <f t="shared" si="22"/>
        <v>-78615</v>
      </c>
      <c r="AR26" s="11">
        <v>4</v>
      </c>
      <c r="AS26" s="11">
        <v>181008</v>
      </c>
      <c r="AT26" s="11">
        <f t="shared" si="23"/>
        <v>45252</v>
      </c>
      <c r="AU26" s="11"/>
      <c r="AV26" s="11">
        <f t="shared" si="24"/>
        <v>-78615</v>
      </c>
      <c r="AW26" s="2">
        <f t="shared" si="25"/>
        <v>0</v>
      </c>
      <c r="AX26" s="11">
        <v>1</v>
      </c>
      <c r="AY26" s="11">
        <v>0</v>
      </c>
      <c r="BA26" s="11">
        <v>4</v>
      </c>
      <c r="BB26" s="11">
        <v>55100</v>
      </c>
    </row>
    <row r="27" spans="1:56">
      <c r="A27" s="10" t="s">
        <v>80</v>
      </c>
      <c r="B27" s="10" t="s">
        <v>36</v>
      </c>
      <c r="C27" s="10" t="s">
        <v>75</v>
      </c>
      <c r="D27" s="11">
        <v>0</v>
      </c>
      <c r="E27" s="11"/>
      <c r="F27" s="11">
        <f t="shared" si="16"/>
        <v>0</v>
      </c>
      <c r="G27" s="12"/>
      <c r="H27" s="11">
        <v>1</v>
      </c>
      <c r="I27" s="11">
        <v>28241.620000000003</v>
      </c>
      <c r="J27" s="12"/>
      <c r="K27" s="11">
        <v>9</v>
      </c>
      <c r="L27" s="11">
        <v>442115</v>
      </c>
      <c r="M27" s="11">
        <f t="shared" si="17"/>
        <v>49123.888888888891</v>
      </c>
      <c r="O27" s="11">
        <v>9</v>
      </c>
      <c r="P27" s="11">
        <v>466442</v>
      </c>
      <c r="R27" s="11">
        <v>9</v>
      </c>
      <c r="S27" s="11">
        <v>463270</v>
      </c>
      <c r="T27" s="11">
        <f t="shared" si="18"/>
        <v>51474.444444444445</v>
      </c>
      <c r="V27" s="11">
        <v>10</v>
      </c>
      <c r="W27" s="11">
        <v>481251</v>
      </c>
      <c r="X27" s="11">
        <f t="shared" si="26"/>
        <v>48125.1</v>
      </c>
      <c r="Y27" s="11"/>
      <c r="Z27" s="11">
        <f t="shared" si="19"/>
        <v>14809</v>
      </c>
      <c r="AB27" s="11">
        <v>10</v>
      </c>
      <c r="AC27" s="11">
        <v>481251</v>
      </c>
      <c r="AD27" s="11">
        <f t="shared" si="27"/>
        <v>48125.1</v>
      </c>
      <c r="AE27" s="12"/>
      <c r="AF27" s="11">
        <v>8</v>
      </c>
      <c r="AG27" s="11">
        <v>437885</v>
      </c>
      <c r="AH27" s="11">
        <f t="shared" si="28"/>
        <v>54735.625</v>
      </c>
      <c r="AI27" s="11"/>
      <c r="AJ27" s="11">
        <f t="shared" si="20"/>
        <v>-28557</v>
      </c>
      <c r="AL27" s="11">
        <v>8</v>
      </c>
      <c r="AM27" s="11">
        <v>437885</v>
      </c>
      <c r="AN27" s="11">
        <f t="shared" si="21"/>
        <v>54735.625</v>
      </c>
      <c r="AO27" s="11"/>
      <c r="AP27" s="11">
        <f t="shared" si="22"/>
        <v>-28557</v>
      </c>
      <c r="AR27" s="11">
        <v>9</v>
      </c>
      <c r="AS27" s="11">
        <v>470122</v>
      </c>
      <c r="AT27" s="11">
        <f t="shared" si="23"/>
        <v>52235.777777777781</v>
      </c>
      <c r="AU27" s="11"/>
      <c r="AV27" s="11">
        <f t="shared" si="24"/>
        <v>3680</v>
      </c>
      <c r="AW27" s="2">
        <f t="shared" si="25"/>
        <v>32237</v>
      </c>
      <c r="AX27" s="11">
        <v>1</v>
      </c>
      <c r="AY27" s="11">
        <v>32237</v>
      </c>
      <c r="BA27" s="11">
        <v>7</v>
      </c>
      <c r="BB27" s="11">
        <v>48849</v>
      </c>
    </row>
    <row r="28" spans="1:56">
      <c r="A28" s="10" t="s">
        <v>81</v>
      </c>
      <c r="B28" s="10" t="s">
        <v>60</v>
      </c>
      <c r="C28" s="10" t="s">
        <v>75</v>
      </c>
      <c r="D28" s="11">
        <v>19</v>
      </c>
      <c r="E28" s="11">
        <v>544650</v>
      </c>
      <c r="F28" s="11">
        <f t="shared" si="16"/>
        <v>28665.78947368421</v>
      </c>
      <c r="G28" s="12"/>
      <c r="H28" s="11">
        <v>19</v>
      </c>
      <c r="I28" s="11">
        <v>612348</v>
      </c>
      <c r="J28" s="12"/>
      <c r="K28" s="11">
        <v>19</v>
      </c>
      <c r="L28" s="11">
        <v>1064840</v>
      </c>
      <c r="M28" s="11">
        <f t="shared" si="17"/>
        <v>56044.210526315786</v>
      </c>
      <c r="O28" s="11">
        <v>19</v>
      </c>
      <c r="P28" s="11">
        <v>1064840</v>
      </c>
      <c r="R28" s="11">
        <v>17</v>
      </c>
      <c r="S28" s="11">
        <v>913796</v>
      </c>
      <c r="T28" s="11">
        <f t="shared" si="18"/>
        <v>53752.705882352944</v>
      </c>
      <c r="V28" s="11">
        <v>21</v>
      </c>
      <c r="W28" s="11">
        <v>991161</v>
      </c>
      <c r="X28" s="11">
        <f t="shared" si="26"/>
        <v>47198.142857142855</v>
      </c>
      <c r="Y28" s="11"/>
      <c r="Z28" s="11">
        <f t="shared" si="19"/>
        <v>-73679</v>
      </c>
      <c r="AB28" s="11">
        <v>22</v>
      </c>
      <c r="AC28" s="11">
        <v>998683</v>
      </c>
      <c r="AD28" s="11">
        <f t="shared" si="27"/>
        <v>45394.681818181816</v>
      </c>
      <c r="AE28" s="12"/>
      <c r="AF28" s="11">
        <v>22</v>
      </c>
      <c r="AG28" s="11">
        <v>979460</v>
      </c>
      <c r="AH28" s="11">
        <f t="shared" si="28"/>
        <v>44520.909090909088</v>
      </c>
      <c r="AI28" s="11"/>
      <c r="AJ28" s="11">
        <f t="shared" si="20"/>
        <v>-85380</v>
      </c>
      <c r="AL28" s="11">
        <v>16</v>
      </c>
      <c r="AM28" s="11">
        <v>993580</v>
      </c>
      <c r="AN28" s="11">
        <f t="shared" si="21"/>
        <v>62098.75</v>
      </c>
      <c r="AO28" s="11"/>
      <c r="AP28" s="11">
        <f t="shared" si="22"/>
        <v>-71260</v>
      </c>
      <c r="AR28" s="11">
        <v>16</v>
      </c>
      <c r="AS28" s="11">
        <v>993580</v>
      </c>
      <c r="AT28" s="11">
        <f t="shared" si="23"/>
        <v>62098.75</v>
      </c>
      <c r="AU28" s="11"/>
      <c r="AV28" s="11">
        <f t="shared" si="24"/>
        <v>-71260</v>
      </c>
      <c r="AW28" s="2">
        <f t="shared" si="25"/>
        <v>0</v>
      </c>
      <c r="AX28" s="11">
        <v>1</v>
      </c>
      <c r="AY28" s="11">
        <v>45130</v>
      </c>
      <c r="BA28" s="32">
        <v>20</v>
      </c>
      <c r="BB28" s="11">
        <v>91208.8</v>
      </c>
    </row>
    <row r="29" spans="1:56">
      <c r="A29" s="10" t="s">
        <v>82</v>
      </c>
      <c r="B29" s="10" t="s">
        <v>60</v>
      </c>
      <c r="C29" s="10" t="s">
        <v>83</v>
      </c>
      <c r="D29" s="11">
        <v>2</v>
      </c>
      <c r="E29" s="11">
        <v>39675</v>
      </c>
      <c r="F29" s="11">
        <f t="shared" si="16"/>
        <v>19837.5</v>
      </c>
      <c r="G29" s="12"/>
      <c r="H29" s="11">
        <v>1</v>
      </c>
      <c r="I29" s="11">
        <v>25852</v>
      </c>
      <c r="J29" s="12"/>
      <c r="K29" s="11">
        <v>2</v>
      </c>
      <c r="L29" s="11">
        <v>24873</v>
      </c>
      <c r="M29" s="11">
        <f t="shared" si="17"/>
        <v>12436.5</v>
      </c>
      <c r="O29" s="11">
        <v>2</v>
      </c>
      <c r="P29" s="11">
        <v>24873</v>
      </c>
      <c r="R29" s="11">
        <v>3</v>
      </c>
      <c r="S29" s="11">
        <v>33038</v>
      </c>
      <c r="T29" s="11">
        <f t="shared" si="18"/>
        <v>11012.666666666666</v>
      </c>
      <c r="V29" s="11">
        <v>3</v>
      </c>
      <c r="W29" s="11">
        <v>33038</v>
      </c>
      <c r="X29" s="11">
        <f t="shared" si="26"/>
        <v>11012.666666666666</v>
      </c>
      <c r="Y29" s="11"/>
      <c r="Z29" s="11">
        <f t="shared" si="19"/>
        <v>8165</v>
      </c>
      <c r="AB29" s="11">
        <v>2</v>
      </c>
      <c r="AC29" s="11">
        <v>33038</v>
      </c>
      <c r="AD29" s="11">
        <f t="shared" si="27"/>
        <v>16519</v>
      </c>
      <c r="AE29" s="12"/>
      <c r="AF29" s="11">
        <v>3</v>
      </c>
      <c r="AG29" s="11">
        <v>21989</v>
      </c>
      <c r="AH29" s="11">
        <f t="shared" si="28"/>
        <v>7329.666666666667</v>
      </c>
      <c r="AI29" s="11"/>
      <c r="AJ29" s="11">
        <f t="shared" si="20"/>
        <v>-2884</v>
      </c>
      <c r="AL29" s="11">
        <v>2</v>
      </c>
      <c r="AM29" s="11">
        <v>33912</v>
      </c>
      <c r="AN29" s="11">
        <f t="shared" si="21"/>
        <v>16956</v>
      </c>
      <c r="AO29" s="11"/>
      <c r="AP29" s="11">
        <f t="shared" si="22"/>
        <v>9039</v>
      </c>
      <c r="AR29" s="11">
        <v>2</v>
      </c>
      <c r="AS29" s="11">
        <v>33912</v>
      </c>
      <c r="AT29" s="11">
        <f t="shared" si="23"/>
        <v>16956</v>
      </c>
      <c r="AU29" s="11"/>
      <c r="AV29" s="11">
        <f t="shared" si="24"/>
        <v>9039</v>
      </c>
      <c r="AW29" s="2">
        <f t="shared" si="25"/>
        <v>0</v>
      </c>
      <c r="AX29" s="11">
        <v>2</v>
      </c>
      <c r="AY29" s="11">
        <v>19935</v>
      </c>
      <c r="BA29" s="11">
        <v>1</v>
      </c>
      <c r="BB29" s="11">
        <v>4881.3500000000004</v>
      </c>
    </row>
    <row r="30" spans="1:56">
      <c r="A30" s="10" t="s">
        <v>84</v>
      </c>
      <c r="B30" s="10" t="s">
        <v>46</v>
      </c>
      <c r="C30" s="10" t="s">
        <v>83</v>
      </c>
      <c r="D30" s="11">
        <v>1</v>
      </c>
      <c r="E30" s="11">
        <v>10670</v>
      </c>
      <c r="F30" s="11">
        <f t="shared" si="16"/>
        <v>10670</v>
      </c>
      <c r="G30" s="12"/>
      <c r="H30" s="11">
        <v>0</v>
      </c>
      <c r="I30" s="11">
        <v>4514</v>
      </c>
      <c r="J30" s="12"/>
      <c r="K30" s="11"/>
      <c r="L30" s="11"/>
      <c r="M30" s="11">
        <f t="shared" si="17"/>
        <v>0</v>
      </c>
      <c r="O30" s="11"/>
      <c r="P30" s="11"/>
      <c r="R30" s="11"/>
      <c r="S30" s="11"/>
      <c r="T30" s="11">
        <f t="shared" si="18"/>
        <v>0</v>
      </c>
      <c r="V30" s="11">
        <v>0</v>
      </c>
      <c r="W30" s="11">
        <v>0</v>
      </c>
      <c r="X30" s="11">
        <f t="shared" si="26"/>
        <v>0</v>
      </c>
      <c r="Y30" s="11"/>
      <c r="Z30" s="11">
        <f t="shared" si="19"/>
        <v>0</v>
      </c>
      <c r="AB30" s="11"/>
      <c r="AC30" s="11"/>
      <c r="AD30" s="11">
        <f t="shared" si="27"/>
        <v>0</v>
      </c>
      <c r="AE30" s="12"/>
      <c r="AF30" s="11">
        <v>0</v>
      </c>
      <c r="AG30" s="11">
        <v>0</v>
      </c>
      <c r="AH30" s="11">
        <f t="shared" si="28"/>
        <v>0</v>
      </c>
      <c r="AI30" s="11"/>
      <c r="AJ30" s="11">
        <f t="shared" si="20"/>
        <v>0</v>
      </c>
      <c r="AL30" s="11">
        <v>0</v>
      </c>
      <c r="AM30" s="11">
        <v>0</v>
      </c>
      <c r="AN30" s="11">
        <f t="shared" si="21"/>
        <v>0</v>
      </c>
      <c r="AO30" s="11"/>
      <c r="AP30" s="11">
        <f t="shared" si="22"/>
        <v>0</v>
      </c>
      <c r="AR30" s="11">
        <v>0</v>
      </c>
      <c r="AS30" s="11">
        <v>0</v>
      </c>
      <c r="AT30" s="11">
        <f t="shared" si="23"/>
        <v>0</v>
      </c>
      <c r="AU30" s="11"/>
      <c r="AV30" s="11">
        <f t="shared" si="24"/>
        <v>0</v>
      </c>
      <c r="AW30" s="2">
        <f t="shared" si="25"/>
        <v>0</v>
      </c>
      <c r="AX30" s="11">
        <v>0</v>
      </c>
      <c r="AY30" s="11">
        <v>0</v>
      </c>
      <c r="BA30" s="11"/>
      <c r="BB30" s="11"/>
    </row>
    <row r="31" spans="1:56">
      <c r="A31" s="10" t="s">
        <v>85</v>
      </c>
      <c r="B31" s="10" t="s">
        <v>36</v>
      </c>
      <c r="C31" s="10" t="s">
        <v>83</v>
      </c>
      <c r="D31" s="11">
        <v>31</v>
      </c>
      <c r="E31" s="11">
        <v>299052.0033333333</v>
      </c>
      <c r="F31" s="11">
        <f t="shared" si="16"/>
        <v>9646.8388172042996</v>
      </c>
      <c r="G31" s="12"/>
      <c r="H31" s="11">
        <v>27</v>
      </c>
      <c r="I31" s="11">
        <v>645335.67000000004</v>
      </c>
      <c r="J31" s="12"/>
      <c r="K31" s="11">
        <v>19</v>
      </c>
      <c r="L31" s="11">
        <v>686217</v>
      </c>
      <c r="M31" s="11">
        <f t="shared" si="17"/>
        <v>36116.684210526313</v>
      </c>
      <c r="O31" s="11">
        <v>15</v>
      </c>
      <c r="P31" s="11">
        <v>631986.67000000004</v>
      </c>
      <c r="R31" s="11">
        <v>6</v>
      </c>
      <c r="S31" s="11">
        <v>188464</v>
      </c>
      <c r="T31" s="11">
        <f t="shared" si="18"/>
        <v>31410.666666666668</v>
      </c>
      <c r="V31" s="11">
        <v>9</v>
      </c>
      <c r="W31" s="11">
        <v>240387</v>
      </c>
      <c r="X31" s="11">
        <f t="shared" si="26"/>
        <v>26709.666666666668</v>
      </c>
      <c r="Y31" s="11"/>
      <c r="Z31" s="11">
        <f t="shared" si="19"/>
        <v>-391599.67000000004</v>
      </c>
      <c r="AB31" s="11">
        <v>9</v>
      </c>
      <c r="AC31" s="11">
        <v>240387</v>
      </c>
      <c r="AD31" s="11">
        <f t="shared" si="27"/>
        <v>26709.666666666668</v>
      </c>
      <c r="AE31" s="12"/>
      <c r="AF31" s="11">
        <v>9</v>
      </c>
      <c r="AG31" s="11">
        <v>302692</v>
      </c>
      <c r="AH31" s="11">
        <f t="shared" si="28"/>
        <v>33632.444444444445</v>
      </c>
      <c r="AI31" s="11">
        <v>10577</v>
      </c>
      <c r="AJ31" s="11">
        <f t="shared" si="20"/>
        <v>-329294.67000000004</v>
      </c>
      <c r="AL31" s="11">
        <v>8</v>
      </c>
      <c r="AM31" s="11">
        <v>302692</v>
      </c>
      <c r="AN31" s="11">
        <f t="shared" si="21"/>
        <v>37836.5</v>
      </c>
      <c r="AO31" s="11">
        <v>10577</v>
      </c>
      <c r="AP31" s="11">
        <f t="shared" si="22"/>
        <v>-329294.67000000004</v>
      </c>
      <c r="AR31" s="11">
        <v>8</v>
      </c>
      <c r="AS31" s="11">
        <v>302692</v>
      </c>
      <c r="AT31" s="11">
        <f t="shared" si="23"/>
        <v>37836.5</v>
      </c>
      <c r="AU31" s="11">
        <v>10577</v>
      </c>
      <c r="AV31" s="11">
        <f t="shared" si="24"/>
        <v>-329294.67000000004</v>
      </c>
      <c r="AW31" s="2">
        <f t="shared" si="25"/>
        <v>0</v>
      </c>
      <c r="AX31" s="11">
        <v>0</v>
      </c>
      <c r="AY31" s="11">
        <v>0</v>
      </c>
      <c r="BA31" s="11">
        <v>1</v>
      </c>
      <c r="BB31" s="11">
        <v>4269.38</v>
      </c>
    </row>
    <row r="32" spans="1:56">
      <c r="A32" s="10" t="s">
        <v>86</v>
      </c>
      <c r="B32" s="10" t="s">
        <v>87</v>
      </c>
      <c r="C32" s="10" t="s">
        <v>83</v>
      </c>
      <c r="D32" s="11">
        <v>1</v>
      </c>
      <c r="E32" s="11">
        <v>28590</v>
      </c>
      <c r="F32" s="11">
        <f>IF(D32=0,0,+E32/D32)</f>
        <v>28590</v>
      </c>
      <c r="G32" s="12"/>
      <c r="H32" s="11">
        <v>1</v>
      </c>
      <c r="I32" s="11">
        <v>30347</v>
      </c>
      <c r="J32" s="12"/>
      <c r="K32" s="11">
        <v>0</v>
      </c>
      <c r="L32" s="11">
        <v>13384</v>
      </c>
      <c r="M32" s="11">
        <f>IF(K32=0,0,+L32/K32)</f>
        <v>0</v>
      </c>
      <c r="O32" s="11">
        <v>0</v>
      </c>
      <c r="P32" s="11">
        <v>13384</v>
      </c>
      <c r="R32" s="11">
        <v>1</v>
      </c>
      <c r="S32" s="11">
        <v>21337</v>
      </c>
      <c r="T32" s="11">
        <f t="shared" si="18"/>
        <v>21337</v>
      </c>
      <c r="V32" s="11">
        <v>1</v>
      </c>
      <c r="W32" s="11">
        <v>21337</v>
      </c>
      <c r="X32" s="11">
        <f t="shared" si="26"/>
        <v>21337</v>
      </c>
      <c r="Y32" s="11"/>
      <c r="Z32" s="11">
        <f t="shared" si="19"/>
        <v>7953</v>
      </c>
      <c r="AB32" s="11">
        <v>1</v>
      </c>
      <c r="AC32" s="11">
        <v>21337</v>
      </c>
      <c r="AD32" s="11">
        <f t="shared" si="27"/>
        <v>21337</v>
      </c>
      <c r="AE32" s="12"/>
      <c r="AF32" s="11">
        <v>1</v>
      </c>
      <c r="AG32" s="11">
        <v>21337</v>
      </c>
      <c r="AH32" s="11">
        <f t="shared" si="28"/>
        <v>21337</v>
      </c>
      <c r="AI32" s="11"/>
      <c r="AJ32" s="11">
        <f t="shared" si="20"/>
        <v>7953</v>
      </c>
      <c r="AL32" s="11">
        <v>1</v>
      </c>
      <c r="AM32" s="11">
        <v>21337</v>
      </c>
      <c r="AN32" s="11">
        <f t="shared" si="21"/>
        <v>21337</v>
      </c>
      <c r="AO32" s="11"/>
      <c r="AP32" s="11">
        <f t="shared" si="22"/>
        <v>7953</v>
      </c>
      <c r="AR32" s="11">
        <v>1</v>
      </c>
      <c r="AS32" s="11">
        <v>21337</v>
      </c>
      <c r="AT32" s="11">
        <f t="shared" si="23"/>
        <v>21337</v>
      </c>
      <c r="AU32" s="11"/>
      <c r="AV32" s="11">
        <f t="shared" si="24"/>
        <v>7953</v>
      </c>
      <c r="AW32" s="2">
        <f t="shared" si="25"/>
        <v>0</v>
      </c>
      <c r="AX32" s="11">
        <v>0</v>
      </c>
      <c r="AY32" s="11">
        <v>0</v>
      </c>
      <c r="BA32" s="11"/>
      <c r="BB32" s="11"/>
    </row>
    <row r="33" spans="1:54">
      <c r="A33" s="10" t="s">
        <v>88</v>
      </c>
      <c r="B33" s="10" t="s">
        <v>36</v>
      </c>
      <c r="C33" s="10" t="s">
        <v>75</v>
      </c>
      <c r="D33" s="11">
        <v>2</v>
      </c>
      <c r="E33" s="11">
        <v>22310</v>
      </c>
      <c r="F33" s="11">
        <f>IF(D33=0,0,+E33/D33)</f>
        <v>11155</v>
      </c>
      <c r="G33" s="12"/>
      <c r="H33" s="11">
        <v>0</v>
      </c>
      <c r="I33" s="11">
        <v>22310</v>
      </c>
      <c r="J33" s="12"/>
      <c r="K33" s="11"/>
      <c r="L33" s="11"/>
      <c r="M33" s="11">
        <f>IF(K33=0,0,+L33/K33)</f>
        <v>0</v>
      </c>
      <c r="O33" s="11"/>
      <c r="P33" s="11"/>
      <c r="R33" s="11"/>
      <c r="S33" s="11"/>
      <c r="T33" s="11">
        <f t="shared" si="18"/>
        <v>0</v>
      </c>
      <c r="V33" s="11">
        <v>0</v>
      </c>
      <c r="W33" s="11">
        <v>0</v>
      </c>
      <c r="X33" s="11">
        <f t="shared" si="26"/>
        <v>0</v>
      </c>
      <c r="Y33" s="11"/>
      <c r="Z33" s="11">
        <f t="shared" si="19"/>
        <v>0</v>
      </c>
      <c r="AB33" s="11"/>
      <c r="AC33" s="11"/>
      <c r="AD33" s="11">
        <f t="shared" si="27"/>
        <v>0</v>
      </c>
      <c r="AE33" s="12"/>
      <c r="AF33" s="11">
        <v>0</v>
      </c>
      <c r="AG33" s="11">
        <v>0</v>
      </c>
      <c r="AH33" s="11">
        <f t="shared" si="28"/>
        <v>0</v>
      </c>
      <c r="AI33" s="11"/>
      <c r="AJ33" s="11">
        <f t="shared" si="20"/>
        <v>0</v>
      </c>
      <c r="AL33" s="11">
        <v>0</v>
      </c>
      <c r="AM33" s="11">
        <v>0</v>
      </c>
      <c r="AN33" s="11">
        <f t="shared" si="21"/>
        <v>0</v>
      </c>
      <c r="AO33" s="11"/>
      <c r="AP33" s="11">
        <f t="shared" si="22"/>
        <v>0</v>
      </c>
      <c r="AR33" s="11">
        <v>0</v>
      </c>
      <c r="AS33" s="11">
        <v>0</v>
      </c>
      <c r="AT33" s="11">
        <f t="shared" si="23"/>
        <v>0</v>
      </c>
      <c r="AU33" s="11"/>
      <c r="AV33" s="11">
        <f t="shared" si="24"/>
        <v>0</v>
      </c>
      <c r="AW33" s="2">
        <f t="shared" si="25"/>
        <v>0</v>
      </c>
      <c r="AX33" s="11">
        <v>0</v>
      </c>
      <c r="AY33" s="11">
        <v>0</v>
      </c>
      <c r="BA33" s="11"/>
      <c r="BB33" s="11"/>
    </row>
    <row r="34" spans="1:54">
      <c r="A34" s="10" t="s">
        <v>89</v>
      </c>
      <c r="B34" s="10" t="s">
        <v>90</v>
      </c>
      <c r="C34" s="10" t="s">
        <v>75</v>
      </c>
      <c r="D34" s="11">
        <v>0</v>
      </c>
      <c r="E34" s="11"/>
      <c r="F34" s="11">
        <f>IF(D34=0,0,+E34/D34)</f>
        <v>0</v>
      </c>
      <c r="G34" s="12"/>
      <c r="H34" s="11">
        <v>1</v>
      </c>
      <c r="I34" s="11">
        <v>69342</v>
      </c>
      <c r="J34" s="12"/>
      <c r="K34" s="11">
        <v>1</v>
      </c>
      <c r="L34" s="11">
        <v>69342</v>
      </c>
      <c r="M34" s="11">
        <f>IF(K34=0,0,+L34/K34)</f>
        <v>69342</v>
      </c>
      <c r="O34" s="11">
        <v>0</v>
      </c>
      <c r="P34" s="11">
        <v>41339</v>
      </c>
      <c r="R34" s="11"/>
      <c r="S34" s="11"/>
      <c r="T34" s="11">
        <f t="shared" si="18"/>
        <v>0</v>
      </c>
      <c r="V34" s="11">
        <v>0</v>
      </c>
      <c r="W34" s="11">
        <v>0</v>
      </c>
      <c r="X34" s="11">
        <f t="shared" si="26"/>
        <v>0</v>
      </c>
      <c r="Y34" s="11"/>
      <c r="Z34" s="11">
        <f t="shared" si="19"/>
        <v>-41339</v>
      </c>
      <c r="AB34" s="11"/>
      <c r="AC34" s="11"/>
      <c r="AD34" s="11">
        <f t="shared" si="27"/>
        <v>0</v>
      </c>
      <c r="AE34" s="12"/>
      <c r="AF34" s="11">
        <v>0</v>
      </c>
      <c r="AG34" s="11">
        <v>0</v>
      </c>
      <c r="AH34" s="11">
        <f t="shared" si="28"/>
        <v>0</v>
      </c>
      <c r="AI34" s="11"/>
      <c r="AJ34" s="11">
        <f t="shared" si="20"/>
        <v>-41339</v>
      </c>
      <c r="AL34" s="11">
        <v>0</v>
      </c>
      <c r="AM34" s="11">
        <v>0</v>
      </c>
      <c r="AN34" s="11">
        <f t="shared" si="21"/>
        <v>0</v>
      </c>
      <c r="AO34" s="11"/>
      <c r="AP34" s="11">
        <f t="shared" si="22"/>
        <v>-41339</v>
      </c>
      <c r="AR34" s="11">
        <v>0</v>
      </c>
      <c r="AS34" s="11">
        <v>0</v>
      </c>
      <c r="AT34" s="11">
        <f t="shared" si="23"/>
        <v>0</v>
      </c>
      <c r="AU34" s="11"/>
      <c r="AV34" s="11">
        <f t="shared" si="24"/>
        <v>-41339</v>
      </c>
      <c r="AW34" s="2">
        <f t="shared" si="25"/>
        <v>0</v>
      </c>
      <c r="AX34" s="11">
        <v>0</v>
      </c>
      <c r="AY34" s="11">
        <v>0</v>
      </c>
      <c r="BA34" s="11"/>
      <c r="BB34" s="11"/>
    </row>
    <row r="35" spans="1:54">
      <c r="A35" s="10" t="s">
        <v>91</v>
      </c>
      <c r="B35" s="10" t="s">
        <v>92</v>
      </c>
      <c r="C35" s="10" t="s">
        <v>75</v>
      </c>
      <c r="D35" s="11"/>
      <c r="E35" s="11"/>
      <c r="F35" s="11"/>
      <c r="G35" s="12"/>
      <c r="H35" s="11"/>
      <c r="I35" s="11"/>
      <c r="J35" s="12"/>
      <c r="K35" s="11"/>
      <c r="L35" s="11"/>
      <c r="M35" s="11"/>
      <c r="O35" s="11"/>
      <c r="P35" s="11"/>
      <c r="R35" s="11"/>
      <c r="S35" s="11"/>
      <c r="T35" s="11"/>
      <c r="V35" s="11">
        <v>1</v>
      </c>
      <c r="W35" s="11">
        <v>0</v>
      </c>
      <c r="X35" s="11">
        <f t="shared" si="26"/>
        <v>0</v>
      </c>
      <c r="Y35" s="11"/>
      <c r="Z35" s="11">
        <f t="shared" si="19"/>
        <v>0</v>
      </c>
      <c r="AB35" s="11">
        <v>1</v>
      </c>
      <c r="AC35" s="11">
        <v>22425</v>
      </c>
      <c r="AD35" s="11">
        <f t="shared" si="27"/>
        <v>22425</v>
      </c>
      <c r="AE35" s="12"/>
      <c r="AF35" s="11">
        <v>0</v>
      </c>
      <c r="AG35" s="11">
        <v>0</v>
      </c>
      <c r="AH35" s="11">
        <f t="shared" si="28"/>
        <v>0</v>
      </c>
      <c r="AI35" s="11"/>
      <c r="AJ35" s="11">
        <f t="shared" si="20"/>
        <v>0</v>
      </c>
      <c r="AL35" s="11">
        <v>0</v>
      </c>
      <c r="AM35" s="11">
        <v>0</v>
      </c>
      <c r="AN35" s="11">
        <f t="shared" si="21"/>
        <v>0</v>
      </c>
      <c r="AO35" s="11"/>
      <c r="AP35" s="11">
        <f t="shared" si="22"/>
        <v>0</v>
      </c>
      <c r="AR35" s="11">
        <v>0</v>
      </c>
      <c r="AS35" s="11">
        <v>0</v>
      </c>
      <c r="AT35" s="11">
        <f t="shared" si="23"/>
        <v>0</v>
      </c>
      <c r="AU35" s="11"/>
      <c r="AV35" s="11">
        <f t="shared" si="24"/>
        <v>0</v>
      </c>
      <c r="AW35" s="2">
        <f t="shared" si="25"/>
        <v>0</v>
      </c>
      <c r="AX35" s="11">
        <v>0</v>
      </c>
      <c r="AY35" s="11">
        <v>0</v>
      </c>
      <c r="BA35" s="11"/>
      <c r="BB35" s="11"/>
    </row>
    <row r="36" spans="1:54">
      <c r="A36" s="10" t="s">
        <v>93</v>
      </c>
      <c r="B36" s="10" t="s">
        <v>36</v>
      </c>
      <c r="C36" s="10" t="s">
        <v>94</v>
      </c>
      <c r="D36" s="11"/>
      <c r="E36" s="11"/>
      <c r="F36" s="11"/>
      <c r="G36" s="12"/>
      <c r="H36" s="11"/>
      <c r="I36" s="11"/>
      <c r="J36" s="12"/>
      <c r="K36" s="11"/>
      <c r="L36" s="11"/>
      <c r="M36" s="11"/>
      <c r="O36" s="11"/>
      <c r="P36" s="11"/>
      <c r="R36" s="11"/>
      <c r="S36" s="11"/>
      <c r="T36" s="11"/>
      <c r="V36" s="11"/>
      <c r="W36" s="11"/>
      <c r="X36" s="11"/>
      <c r="Y36" s="11"/>
      <c r="Z36" s="11"/>
      <c r="AB36" s="11">
        <v>1</v>
      </c>
      <c r="AC36" s="11">
        <v>20077</v>
      </c>
      <c r="AD36" s="11"/>
      <c r="AE36" s="12"/>
      <c r="AF36" s="11">
        <v>1</v>
      </c>
      <c r="AG36" s="11">
        <v>36000</v>
      </c>
      <c r="AH36" s="11"/>
      <c r="AI36" s="11"/>
      <c r="AJ36" s="11">
        <f t="shared" si="20"/>
        <v>36000</v>
      </c>
      <c r="AL36" s="11">
        <v>1</v>
      </c>
      <c r="AM36" s="11">
        <v>36000</v>
      </c>
      <c r="AN36" s="11">
        <f t="shared" si="21"/>
        <v>36000</v>
      </c>
      <c r="AO36" s="11"/>
      <c r="AP36" s="11">
        <f t="shared" si="22"/>
        <v>36000</v>
      </c>
      <c r="AR36" s="11">
        <v>1</v>
      </c>
      <c r="AS36" s="11">
        <v>36000</v>
      </c>
      <c r="AT36" s="11">
        <f t="shared" si="23"/>
        <v>36000</v>
      </c>
      <c r="AU36" s="11"/>
      <c r="AV36" s="11">
        <f t="shared" si="24"/>
        <v>36000</v>
      </c>
      <c r="AW36" s="2">
        <f t="shared" si="25"/>
        <v>0</v>
      </c>
      <c r="AX36" s="11">
        <v>0</v>
      </c>
      <c r="AY36" s="11">
        <v>0</v>
      </c>
      <c r="BA36" s="11"/>
      <c r="BB36" s="11"/>
    </row>
    <row r="37" spans="1:54">
      <c r="A37" s="10" t="s">
        <v>95</v>
      </c>
      <c r="B37" s="10" t="s">
        <v>40</v>
      </c>
      <c r="C37" s="10" t="s">
        <v>75</v>
      </c>
      <c r="D37" s="11">
        <v>0</v>
      </c>
      <c r="E37" s="11"/>
      <c r="F37" s="11">
        <f>IF(D37=0,0,+E37/D37)</f>
        <v>0</v>
      </c>
      <c r="G37" s="12"/>
      <c r="H37" s="11"/>
      <c r="I37" s="11"/>
      <c r="J37" s="12"/>
      <c r="K37" s="11"/>
      <c r="L37" s="11"/>
      <c r="M37" s="11">
        <f>IF(K37=0,0,+L37/K37)</f>
        <v>0</v>
      </c>
      <c r="O37" s="11"/>
      <c r="P37" s="11"/>
      <c r="R37" s="11">
        <v>1</v>
      </c>
      <c r="S37" s="11">
        <v>65000</v>
      </c>
      <c r="T37" s="11">
        <f>IF(R37=0,0,+S37/R37)</f>
        <v>65000</v>
      </c>
      <c r="V37" s="11">
        <v>1</v>
      </c>
      <c r="W37" s="11">
        <v>65000</v>
      </c>
      <c r="X37" s="11">
        <f t="shared" si="26"/>
        <v>65000</v>
      </c>
      <c r="Y37" s="11"/>
      <c r="Z37" s="11">
        <f t="shared" ref="Z37:Z54" si="29">+W37-P37</f>
        <v>65000</v>
      </c>
      <c r="AB37" s="11">
        <v>1</v>
      </c>
      <c r="AC37" s="11">
        <v>65000</v>
      </c>
      <c r="AD37" s="11">
        <f t="shared" si="27"/>
        <v>65000</v>
      </c>
      <c r="AE37" s="12"/>
      <c r="AF37" s="11">
        <v>1</v>
      </c>
      <c r="AG37" s="11">
        <v>65000</v>
      </c>
      <c r="AH37" s="11">
        <f t="shared" ref="AH37:AH54" si="30">IF(AF37=0,0,+AG37/AF37)</f>
        <v>65000</v>
      </c>
      <c r="AI37" s="11"/>
      <c r="AJ37" s="11">
        <f t="shared" si="20"/>
        <v>65000</v>
      </c>
      <c r="AL37" s="11">
        <v>1</v>
      </c>
      <c r="AM37" s="11">
        <v>65000</v>
      </c>
      <c r="AN37" s="11">
        <f t="shared" si="21"/>
        <v>65000</v>
      </c>
      <c r="AO37" s="11"/>
      <c r="AP37" s="11">
        <f t="shared" si="22"/>
        <v>65000</v>
      </c>
      <c r="AR37" s="11">
        <v>1</v>
      </c>
      <c r="AS37" s="11">
        <v>65000</v>
      </c>
      <c r="AT37" s="11">
        <f t="shared" si="23"/>
        <v>65000</v>
      </c>
      <c r="AU37" s="11"/>
      <c r="AV37" s="11">
        <f t="shared" si="24"/>
        <v>65000</v>
      </c>
      <c r="AW37" s="2">
        <f t="shared" si="25"/>
        <v>0</v>
      </c>
      <c r="AX37" s="11">
        <v>0</v>
      </c>
      <c r="AY37" s="11">
        <v>0</v>
      </c>
      <c r="BA37" s="11">
        <v>1</v>
      </c>
      <c r="BB37" s="11">
        <v>14136</v>
      </c>
    </row>
    <row r="38" spans="1:54">
      <c r="A38" s="10" t="s">
        <v>96</v>
      </c>
      <c r="B38" s="10" t="s">
        <v>36</v>
      </c>
      <c r="C38" s="10" t="s">
        <v>75</v>
      </c>
      <c r="D38" s="11"/>
      <c r="E38" s="11"/>
      <c r="F38" s="11"/>
      <c r="G38" s="12"/>
      <c r="H38" s="11"/>
      <c r="I38" s="11"/>
      <c r="J38" s="12"/>
      <c r="K38" s="11"/>
      <c r="L38" s="11"/>
      <c r="M38" s="11"/>
      <c r="O38" s="11"/>
      <c r="P38" s="11"/>
      <c r="R38" s="11"/>
      <c r="S38" s="11"/>
      <c r="T38" s="11"/>
      <c r="V38" s="11">
        <v>1</v>
      </c>
      <c r="W38" s="11">
        <v>10769</v>
      </c>
      <c r="X38" s="11">
        <f t="shared" si="26"/>
        <v>10769</v>
      </c>
      <c r="Y38" s="11"/>
      <c r="Z38" s="11">
        <f t="shared" si="29"/>
        <v>10769</v>
      </c>
      <c r="AB38" s="11">
        <v>1</v>
      </c>
      <c r="AC38" s="11">
        <v>10769</v>
      </c>
      <c r="AD38" s="11">
        <f t="shared" si="27"/>
        <v>10769</v>
      </c>
      <c r="AE38" s="12"/>
      <c r="AF38" s="11">
        <v>2</v>
      </c>
      <c r="AG38" s="11">
        <v>71346</v>
      </c>
      <c r="AH38" s="11">
        <f t="shared" si="30"/>
        <v>35673</v>
      </c>
      <c r="AI38" s="11"/>
      <c r="AJ38" s="11">
        <f t="shared" si="20"/>
        <v>71346</v>
      </c>
      <c r="AL38" s="11">
        <v>3</v>
      </c>
      <c r="AM38" s="11">
        <v>91538</v>
      </c>
      <c r="AN38" s="11">
        <f t="shared" si="21"/>
        <v>30512.666666666668</v>
      </c>
      <c r="AO38" s="11"/>
      <c r="AP38" s="11">
        <f t="shared" si="22"/>
        <v>91538</v>
      </c>
      <c r="AR38" s="11">
        <v>3</v>
      </c>
      <c r="AS38" s="11">
        <v>91538</v>
      </c>
      <c r="AT38" s="11">
        <f t="shared" si="23"/>
        <v>30512.666666666668</v>
      </c>
      <c r="AU38" s="11"/>
      <c r="AV38" s="11">
        <f t="shared" si="24"/>
        <v>91538</v>
      </c>
      <c r="AW38" s="2">
        <f t="shared" si="25"/>
        <v>0</v>
      </c>
      <c r="AX38" s="11">
        <v>1</v>
      </c>
      <c r="AY38" s="11">
        <v>20192</v>
      </c>
      <c r="BA38" s="11">
        <v>2</v>
      </c>
      <c r="BB38" s="11">
        <v>23180</v>
      </c>
    </row>
    <row r="39" spans="1:54">
      <c r="A39" s="10" t="s">
        <v>97</v>
      </c>
      <c r="B39" s="10"/>
      <c r="C39" s="10"/>
      <c r="D39" s="11">
        <v>0</v>
      </c>
      <c r="E39" s="11"/>
      <c r="F39" s="11">
        <f t="shared" ref="F39:F48" si="31">IF(D39=0,0,+E39/D39)</f>
        <v>0</v>
      </c>
      <c r="G39" s="12"/>
      <c r="H39" s="11">
        <v>1</v>
      </c>
      <c r="I39" s="11">
        <v>21938</v>
      </c>
      <c r="J39" s="12"/>
      <c r="K39" s="11">
        <v>0</v>
      </c>
      <c r="L39" s="11">
        <v>16088</v>
      </c>
      <c r="M39" s="11">
        <f t="shared" ref="M39:M48" si="32">IF(K39=0,0,+L39/K39)</f>
        <v>0</v>
      </c>
      <c r="O39" s="11">
        <v>0</v>
      </c>
      <c r="P39" s="11">
        <v>28519</v>
      </c>
      <c r="R39" s="11"/>
      <c r="S39" s="11"/>
      <c r="T39" s="11">
        <f t="shared" ref="T39:T48" si="33">IF(R39=0,0,+S39/R39)</f>
        <v>0</v>
      </c>
      <c r="V39" s="11">
        <v>0</v>
      </c>
      <c r="W39" s="11">
        <v>0</v>
      </c>
      <c r="X39" s="11">
        <f t="shared" si="26"/>
        <v>0</v>
      </c>
      <c r="Y39" s="11"/>
      <c r="Z39" s="11">
        <f t="shared" si="29"/>
        <v>-28519</v>
      </c>
      <c r="AB39" s="11"/>
      <c r="AC39" s="11"/>
      <c r="AD39" s="11">
        <f t="shared" si="27"/>
        <v>0</v>
      </c>
      <c r="AE39" s="12"/>
      <c r="AF39" s="11">
        <v>0</v>
      </c>
      <c r="AG39" s="11">
        <v>0</v>
      </c>
      <c r="AH39" s="11">
        <f t="shared" si="30"/>
        <v>0</v>
      </c>
      <c r="AI39" s="11"/>
      <c r="AJ39" s="11">
        <f t="shared" si="20"/>
        <v>-28519</v>
      </c>
      <c r="AL39" s="11">
        <v>0</v>
      </c>
      <c r="AM39" s="11">
        <v>0</v>
      </c>
      <c r="AN39" s="11">
        <f t="shared" si="21"/>
        <v>0</v>
      </c>
      <c r="AO39" s="11"/>
      <c r="AP39" s="11">
        <f t="shared" si="22"/>
        <v>-28519</v>
      </c>
      <c r="AR39" s="11">
        <v>0</v>
      </c>
      <c r="AS39" s="11">
        <v>0</v>
      </c>
      <c r="AT39" s="11">
        <f t="shared" si="23"/>
        <v>0</v>
      </c>
      <c r="AU39" s="11"/>
      <c r="AV39" s="11">
        <f t="shared" si="24"/>
        <v>-28519</v>
      </c>
      <c r="AW39" s="2">
        <f t="shared" si="25"/>
        <v>0</v>
      </c>
      <c r="AX39" s="11">
        <v>0</v>
      </c>
      <c r="AY39" s="11">
        <v>0</v>
      </c>
      <c r="BA39" s="11"/>
      <c r="BB39" s="11"/>
    </row>
    <row r="40" spans="1:54">
      <c r="A40" s="10" t="s">
        <v>98</v>
      </c>
      <c r="B40" s="10" t="s">
        <v>60</v>
      </c>
      <c r="C40" s="10" t="s">
        <v>75</v>
      </c>
      <c r="D40" s="11">
        <v>17</v>
      </c>
      <c r="E40" s="11">
        <v>978207</v>
      </c>
      <c r="F40" s="11">
        <f t="shared" si="31"/>
        <v>57541.588235294119</v>
      </c>
      <c r="G40" s="12"/>
      <c r="H40" s="11">
        <v>14</v>
      </c>
      <c r="I40" s="11">
        <v>892306</v>
      </c>
      <c r="J40" s="12"/>
      <c r="K40" s="11">
        <v>7</v>
      </c>
      <c r="L40" s="11">
        <v>534726</v>
      </c>
      <c r="M40" s="11">
        <f t="shared" si="32"/>
        <v>76389.428571428565</v>
      </c>
      <c r="O40" s="11">
        <v>7</v>
      </c>
      <c r="P40" s="11">
        <v>534726</v>
      </c>
      <c r="R40" s="11">
        <v>2</v>
      </c>
      <c r="S40" s="11">
        <v>186344</v>
      </c>
      <c r="T40" s="11">
        <f t="shared" si="33"/>
        <v>93172</v>
      </c>
      <c r="V40" s="11">
        <v>2</v>
      </c>
      <c r="W40" s="11">
        <v>186344</v>
      </c>
      <c r="X40" s="11">
        <f t="shared" si="26"/>
        <v>93172</v>
      </c>
      <c r="Y40" s="11"/>
      <c r="Z40" s="11">
        <f t="shared" si="29"/>
        <v>-348382</v>
      </c>
      <c r="AB40" s="11">
        <v>2</v>
      </c>
      <c r="AC40" s="11">
        <v>186344</v>
      </c>
      <c r="AD40" s="11">
        <f t="shared" si="27"/>
        <v>93172</v>
      </c>
      <c r="AE40" s="12"/>
      <c r="AF40" s="11">
        <v>2</v>
      </c>
      <c r="AG40" s="11">
        <v>78269</v>
      </c>
      <c r="AH40" s="11">
        <f t="shared" si="30"/>
        <v>39134.5</v>
      </c>
      <c r="AI40" s="11"/>
      <c r="AJ40" s="11">
        <f t="shared" si="20"/>
        <v>-456457</v>
      </c>
      <c r="AL40" s="11">
        <v>0</v>
      </c>
      <c r="AM40" s="11">
        <v>46538</v>
      </c>
      <c r="AN40" s="11">
        <f t="shared" si="21"/>
        <v>0</v>
      </c>
      <c r="AO40" s="11"/>
      <c r="AP40" s="11">
        <f t="shared" si="22"/>
        <v>-488188</v>
      </c>
      <c r="AR40" s="11">
        <v>0</v>
      </c>
      <c r="AS40" s="11">
        <v>46538</v>
      </c>
      <c r="AT40" s="11">
        <f t="shared" si="23"/>
        <v>0</v>
      </c>
      <c r="AU40" s="11"/>
      <c r="AV40" s="11">
        <f t="shared" si="24"/>
        <v>-488188</v>
      </c>
      <c r="AW40" s="2">
        <f t="shared" si="25"/>
        <v>0</v>
      </c>
      <c r="AX40" s="11">
        <v>0</v>
      </c>
      <c r="AY40" s="11">
        <v>0</v>
      </c>
      <c r="BA40" s="11"/>
      <c r="BB40" s="11"/>
    </row>
    <row r="41" spans="1:54">
      <c r="A41" s="10" t="s">
        <v>99</v>
      </c>
      <c r="B41" s="10" t="s">
        <v>51</v>
      </c>
      <c r="C41" s="10" t="s">
        <v>75</v>
      </c>
      <c r="D41" s="11">
        <v>4</v>
      </c>
      <c r="E41" s="11">
        <v>110620</v>
      </c>
      <c r="F41" s="11">
        <f t="shared" si="31"/>
        <v>27655</v>
      </c>
      <c r="G41" s="12"/>
      <c r="H41" s="11">
        <v>3</v>
      </c>
      <c r="I41" s="11">
        <v>150898.66999999998</v>
      </c>
      <c r="J41" s="12"/>
      <c r="K41" s="11">
        <v>3</v>
      </c>
      <c r="L41" s="11">
        <v>170020</v>
      </c>
      <c r="M41" s="11">
        <f t="shared" si="32"/>
        <v>56673.333333333336</v>
      </c>
      <c r="O41" s="11">
        <v>3</v>
      </c>
      <c r="P41" s="11">
        <v>170020</v>
      </c>
      <c r="R41" s="11">
        <v>2</v>
      </c>
      <c r="S41" s="11">
        <v>142362</v>
      </c>
      <c r="T41" s="11">
        <f t="shared" si="33"/>
        <v>71181</v>
      </c>
      <c r="V41" s="11">
        <v>2</v>
      </c>
      <c r="W41" s="11">
        <v>155919.69230769231</v>
      </c>
      <c r="X41" s="11">
        <f t="shared" si="26"/>
        <v>77959.846153846156</v>
      </c>
      <c r="Y41" s="11"/>
      <c r="Z41" s="11">
        <f t="shared" si="29"/>
        <v>-14100.307692307688</v>
      </c>
      <c r="AB41" s="11">
        <v>2</v>
      </c>
      <c r="AC41" s="11">
        <v>155919.69230769231</v>
      </c>
      <c r="AD41" s="11">
        <f t="shared" si="27"/>
        <v>77959.846153846156</v>
      </c>
      <c r="AE41" s="12"/>
      <c r="AF41" s="11">
        <v>2</v>
      </c>
      <c r="AG41" s="11">
        <v>132022.30769230769</v>
      </c>
      <c r="AH41" s="11">
        <f t="shared" si="30"/>
        <v>66011.153846153844</v>
      </c>
      <c r="AI41" s="11"/>
      <c r="AJ41" s="11">
        <f t="shared" si="20"/>
        <v>-37997.692307692312</v>
      </c>
      <c r="AL41" s="11">
        <v>2</v>
      </c>
      <c r="AM41" s="11">
        <v>132022</v>
      </c>
      <c r="AN41" s="11">
        <f t="shared" si="21"/>
        <v>66011</v>
      </c>
      <c r="AO41" s="11"/>
      <c r="AP41" s="11">
        <f t="shared" si="22"/>
        <v>-37998</v>
      </c>
      <c r="AR41" s="11">
        <v>2</v>
      </c>
      <c r="AS41" s="11">
        <v>132022</v>
      </c>
      <c r="AT41" s="11">
        <f t="shared" si="23"/>
        <v>66011</v>
      </c>
      <c r="AU41" s="11"/>
      <c r="AV41" s="11">
        <f t="shared" si="24"/>
        <v>-37998</v>
      </c>
      <c r="AW41" s="2">
        <f t="shared" si="25"/>
        <v>0</v>
      </c>
      <c r="AX41" s="11">
        <v>0</v>
      </c>
      <c r="AY41" s="11">
        <v>0</v>
      </c>
      <c r="BA41" s="11"/>
      <c r="BB41" s="11"/>
    </row>
    <row r="42" spans="1:54">
      <c r="A42" s="10" t="s">
        <v>100</v>
      </c>
      <c r="B42" s="10" t="s">
        <v>36</v>
      </c>
      <c r="C42" s="10" t="s">
        <v>75</v>
      </c>
      <c r="D42" s="11">
        <v>0</v>
      </c>
      <c r="E42" s="11"/>
      <c r="F42" s="11">
        <f t="shared" si="31"/>
        <v>0</v>
      </c>
      <c r="G42" s="12"/>
      <c r="H42" s="11">
        <v>4</v>
      </c>
      <c r="I42" s="11">
        <v>45865</v>
      </c>
      <c r="J42" s="12"/>
      <c r="K42" s="11">
        <v>3</v>
      </c>
      <c r="L42" s="11">
        <v>69202</v>
      </c>
      <c r="M42" s="11">
        <f t="shared" si="32"/>
        <v>23067.333333333332</v>
      </c>
      <c r="O42" s="11">
        <v>3</v>
      </c>
      <c r="P42" s="11">
        <v>69202</v>
      </c>
      <c r="R42" s="11">
        <v>10</v>
      </c>
      <c r="S42" s="11">
        <v>120301</v>
      </c>
      <c r="T42" s="11">
        <f t="shared" si="33"/>
        <v>12030.1</v>
      </c>
      <c r="V42" s="11">
        <v>10</v>
      </c>
      <c r="W42" s="11">
        <v>120301</v>
      </c>
      <c r="X42" s="11">
        <f t="shared" si="26"/>
        <v>12030.1</v>
      </c>
      <c r="Y42" s="11"/>
      <c r="Z42" s="11">
        <f t="shared" si="29"/>
        <v>51099</v>
      </c>
      <c r="AB42" s="11">
        <v>10</v>
      </c>
      <c r="AC42" s="11">
        <v>120301</v>
      </c>
      <c r="AD42" s="11">
        <f t="shared" si="27"/>
        <v>12030.1</v>
      </c>
      <c r="AE42" s="12"/>
      <c r="AF42" s="11">
        <v>10</v>
      </c>
      <c r="AG42" s="11">
        <v>127289</v>
      </c>
      <c r="AH42" s="11">
        <f t="shared" si="30"/>
        <v>12728.9</v>
      </c>
      <c r="AI42" s="11"/>
      <c r="AJ42" s="11">
        <f t="shared" si="20"/>
        <v>58087</v>
      </c>
      <c r="AL42" s="11">
        <v>9</v>
      </c>
      <c r="AM42" s="11">
        <v>156279</v>
      </c>
      <c r="AN42" s="11">
        <f t="shared" si="21"/>
        <v>17364.333333333332</v>
      </c>
      <c r="AO42" s="11"/>
      <c r="AP42" s="11">
        <f t="shared" si="22"/>
        <v>87077</v>
      </c>
      <c r="AR42" s="11">
        <v>10</v>
      </c>
      <c r="AS42" s="11">
        <v>164933</v>
      </c>
      <c r="AT42" s="11">
        <f t="shared" si="23"/>
        <v>16493.3</v>
      </c>
      <c r="AU42" s="11"/>
      <c r="AV42" s="11">
        <f t="shared" si="24"/>
        <v>95731</v>
      </c>
      <c r="AW42" s="2">
        <f t="shared" si="25"/>
        <v>8654</v>
      </c>
      <c r="AX42" s="11">
        <v>1</v>
      </c>
      <c r="AY42" s="11">
        <v>8654</v>
      </c>
      <c r="BA42" s="11">
        <v>3</v>
      </c>
      <c r="BB42" s="11">
        <v>27190.9</v>
      </c>
    </row>
    <row r="43" spans="1:54">
      <c r="A43" s="10" t="s">
        <v>101</v>
      </c>
      <c r="B43" s="10" t="s">
        <v>51</v>
      </c>
      <c r="C43" s="10" t="s">
        <v>83</v>
      </c>
      <c r="D43" s="11">
        <v>3</v>
      </c>
      <c r="E43" s="11">
        <v>84600</v>
      </c>
      <c r="F43" s="11">
        <f t="shared" si="31"/>
        <v>28200</v>
      </c>
      <c r="G43" s="12"/>
      <c r="H43" s="11">
        <v>3</v>
      </c>
      <c r="I43" s="11">
        <v>85743</v>
      </c>
      <c r="J43" s="12"/>
      <c r="K43" s="11">
        <v>2</v>
      </c>
      <c r="L43" s="11">
        <v>90416</v>
      </c>
      <c r="M43" s="11">
        <f t="shared" si="32"/>
        <v>45208</v>
      </c>
      <c r="O43" s="11">
        <v>2</v>
      </c>
      <c r="P43" s="11">
        <v>90416</v>
      </c>
      <c r="R43" s="11">
        <v>2</v>
      </c>
      <c r="S43" s="11">
        <v>70873</v>
      </c>
      <c r="T43" s="11">
        <f t="shared" si="33"/>
        <v>35436.5</v>
      </c>
      <c r="V43" s="11">
        <v>3</v>
      </c>
      <c r="W43" s="11">
        <v>74719</v>
      </c>
      <c r="X43" s="11">
        <f t="shared" si="26"/>
        <v>24906.333333333332</v>
      </c>
      <c r="Y43" s="11"/>
      <c r="Z43" s="11">
        <f t="shared" si="29"/>
        <v>-15697</v>
      </c>
      <c r="AB43" s="11">
        <v>3</v>
      </c>
      <c r="AC43" s="11">
        <v>74719</v>
      </c>
      <c r="AD43" s="11">
        <f t="shared" si="27"/>
        <v>24906.333333333332</v>
      </c>
      <c r="AE43" s="12"/>
      <c r="AF43" s="11">
        <v>4</v>
      </c>
      <c r="AG43" s="11">
        <v>115216</v>
      </c>
      <c r="AH43" s="11">
        <f t="shared" si="30"/>
        <v>28804</v>
      </c>
      <c r="AI43" s="11"/>
      <c r="AJ43" s="11">
        <f t="shared" si="20"/>
        <v>24800</v>
      </c>
      <c r="AL43" s="11">
        <v>4</v>
      </c>
      <c r="AM43" s="11">
        <v>115216</v>
      </c>
      <c r="AN43" s="11">
        <f t="shared" si="21"/>
        <v>28804</v>
      </c>
      <c r="AO43" s="11"/>
      <c r="AP43" s="11">
        <f t="shared" si="22"/>
        <v>24800</v>
      </c>
      <c r="AR43" s="11">
        <v>3</v>
      </c>
      <c r="AS43" s="11">
        <v>95403</v>
      </c>
      <c r="AT43" s="11">
        <f t="shared" si="23"/>
        <v>31801</v>
      </c>
      <c r="AU43" s="11"/>
      <c r="AV43" s="11">
        <f t="shared" si="24"/>
        <v>4987</v>
      </c>
      <c r="AW43" s="2">
        <f t="shared" si="25"/>
        <v>-19813</v>
      </c>
      <c r="AX43" s="11">
        <v>0</v>
      </c>
      <c r="AY43" s="11">
        <v>0</v>
      </c>
      <c r="BA43" s="11"/>
      <c r="BB43" s="11"/>
    </row>
    <row r="44" spans="1:54">
      <c r="A44" s="10" t="s">
        <v>102</v>
      </c>
      <c r="B44" s="10" t="s">
        <v>103</v>
      </c>
      <c r="C44" s="10" t="s">
        <v>75</v>
      </c>
      <c r="D44" s="11">
        <v>0</v>
      </c>
      <c r="E44" s="11"/>
      <c r="F44" s="11">
        <f t="shared" si="31"/>
        <v>0</v>
      </c>
      <c r="G44" s="12"/>
      <c r="H44" s="11"/>
      <c r="I44" s="11"/>
      <c r="J44" s="12"/>
      <c r="K44" s="11"/>
      <c r="L44" s="11"/>
      <c r="M44" s="11">
        <f t="shared" si="32"/>
        <v>0</v>
      </c>
      <c r="O44" s="11"/>
      <c r="P44" s="11"/>
      <c r="R44" s="11">
        <v>1</v>
      </c>
      <c r="S44" s="11">
        <v>35883</v>
      </c>
      <c r="T44" s="11">
        <f t="shared" si="33"/>
        <v>35883</v>
      </c>
      <c r="V44" s="11">
        <v>1</v>
      </c>
      <c r="W44" s="11">
        <v>35883</v>
      </c>
      <c r="X44" s="11">
        <f t="shared" si="26"/>
        <v>35883</v>
      </c>
      <c r="Y44" s="11"/>
      <c r="Z44" s="11">
        <f t="shared" si="29"/>
        <v>35883</v>
      </c>
      <c r="AB44" s="11">
        <v>1</v>
      </c>
      <c r="AC44" s="11">
        <v>35883</v>
      </c>
      <c r="AD44" s="11">
        <f t="shared" si="27"/>
        <v>35883</v>
      </c>
      <c r="AE44" s="12"/>
      <c r="AF44" s="11">
        <v>1</v>
      </c>
      <c r="AG44" s="11">
        <v>33320</v>
      </c>
      <c r="AH44" s="11">
        <f t="shared" si="30"/>
        <v>33320</v>
      </c>
      <c r="AI44" s="11"/>
      <c r="AJ44" s="11">
        <f t="shared" si="20"/>
        <v>33320</v>
      </c>
      <c r="AL44" s="11">
        <v>1</v>
      </c>
      <c r="AM44" s="11">
        <v>33320</v>
      </c>
      <c r="AN44" s="11">
        <f t="shared" si="21"/>
        <v>33320</v>
      </c>
      <c r="AO44" s="11"/>
      <c r="AP44" s="11">
        <f t="shared" si="22"/>
        <v>33320</v>
      </c>
      <c r="AR44" s="11">
        <v>1</v>
      </c>
      <c r="AS44" s="11">
        <v>33320</v>
      </c>
      <c r="AT44" s="11">
        <f t="shared" si="23"/>
        <v>33320</v>
      </c>
      <c r="AU44" s="11"/>
      <c r="AV44" s="11">
        <f t="shared" si="24"/>
        <v>33320</v>
      </c>
      <c r="AW44" s="2">
        <f t="shared" si="25"/>
        <v>0</v>
      </c>
      <c r="AX44" s="11">
        <v>0</v>
      </c>
      <c r="AY44" s="11">
        <v>0</v>
      </c>
      <c r="BA44" s="11"/>
      <c r="BB44" s="11"/>
    </row>
    <row r="45" spans="1:54">
      <c r="A45" s="2" t="s">
        <v>104</v>
      </c>
      <c r="B45" s="10" t="s">
        <v>105</v>
      </c>
      <c r="C45" s="10" t="s">
        <v>75</v>
      </c>
      <c r="D45" s="11">
        <v>7</v>
      </c>
      <c r="E45" s="11">
        <v>104707.44999999998</v>
      </c>
      <c r="F45" s="11">
        <f t="shared" si="31"/>
        <v>14958.20714285714</v>
      </c>
      <c r="G45" s="12"/>
      <c r="H45" s="11">
        <v>4</v>
      </c>
      <c r="I45" s="11">
        <v>83124.78</v>
      </c>
      <c r="J45" s="12"/>
      <c r="K45" s="11">
        <v>3</v>
      </c>
      <c r="L45" s="11">
        <v>155502.16730769229</v>
      </c>
      <c r="M45" s="11">
        <f t="shared" si="32"/>
        <v>51834.055769230763</v>
      </c>
      <c r="O45" s="11">
        <v>3</v>
      </c>
      <c r="P45" s="11">
        <v>155502.16730769229</v>
      </c>
      <c r="R45" s="11">
        <v>4</v>
      </c>
      <c r="S45" s="11">
        <v>205606</v>
      </c>
      <c r="T45" s="11">
        <f t="shared" si="33"/>
        <v>51401.5</v>
      </c>
      <c r="V45" s="11">
        <v>5</v>
      </c>
      <c r="W45" s="11">
        <v>220861</v>
      </c>
      <c r="X45" s="11">
        <f t="shared" si="26"/>
        <v>44172.2</v>
      </c>
      <c r="Y45" s="11"/>
      <c r="Z45" s="11">
        <f t="shared" si="29"/>
        <v>65358.832692307711</v>
      </c>
      <c r="AB45" s="11">
        <v>5</v>
      </c>
      <c r="AC45" s="11">
        <v>220861</v>
      </c>
      <c r="AD45" s="11">
        <f t="shared" si="27"/>
        <v>44172.2</v>
      </c>
      <c r="AE45" s="12"/>
      <c r="AF45" s="11">
        <v>5</v>
      </c>
      <c r="AG45" s="11">
        <v>189646</v>
      </c>
      <c r="AH45" s="11">
        <f t="shared" si="30"/>
        <v>37929.199999999997</v>
      </c>
      <c r="AI45" s="11"/>
      <c r="AJ45" s="11">
        <f t="shared" si="20"/>
        <v>34143.832692307711</v>
      </c>
      <c r="AL45" s="11">
        <v>1</v>
      </c>
      <c r="AM45" s="11">
        <v>135804</v>
      </c>
      <c r="AN45" s="11">
        <f t="shared" si="21"/>
        <v>135804</v>
      </c>
      <c r="AO45" s="11"/>
      <c r="AP45" s="11">
        <f t="shared" si="22"/>
        <v>-19698.167307692289</v>
      </c>
      <c r="AR45" s="11">
        <v>1</v>
      </c>
      <c r="AS45" s="11">
        <v>135804</v>
      </c>
      <c r="AT45" s="11">
        <f t="shared" si="23"/>
        <v>135804</v>
      </c>
      <c r="AU45" s="11"/>
      <c r="AV45" s="11">
        <f t="shared" si="24"/>
        <v>-19698.167307692289</v>
      </c>
      <c r="AW45" s="2">
        <f t="shared" si="25"/>
        <v>0</v>
      </c>
      <c r="AX45" s="11">
        <v>0</v>
      </c>
      <c r="AY45" s="11">
        <v>0</v>
      </c>
      <c r="BA45" s="11">
        <v>1</v>
      </c>
      <c r="BB45" s="11">
        <v>19000</v>
      </c>
    </row>
    <row r="46" spans="1:54">
      <c r="A46" s="10" t="s">
        <v>106</v>
      </c>
      <c r="B46" s="10" t="s">
        <v>74</v>
      </c>
      <c r="C46" s="10" t="s">
        <v>75</v>
      </c>
      <c r="D46" s="11">
        <v>0</v>
      </c>
      <c r="E46" s="11"/>
      <c r="F46" s="11">
        <f t="shared" si="31"/>
        <v>0</v>
      </c>
      <c r="G46" s="12"/>
      <c r="H46" s="11">
        <v>1</v>
      </c>
      <c r="I46" s="11">
        <v>30433</v>
      </c>
      <c r="J46" s="12"/>
      <c r="K46" s="11">
        <v>0</v>
      </c>
      <c r="L46" s="11">
        <v>20519</v>
      </c>
      <c r="M46" s="11">
        <f t="shared" si="32"/>
        <v>0</v>
      </c>
      <c r="O46" s="11">
        <v>0</v>
      </c>
      <c r="P46" s="11">
        <v>20519</v>
      </c>
      <c r="R46" s="11"/>
      <c r="S46" s="11"/>
      <c r="T46" s="11">
        <f t="shared" si="33"/>
        <v>0</v>
      </c>
      <c r="V46" s="11">
        <v>0</v>
      </c>
      <c r="W46" s="11">
        <v>0</v>
      </c>
      <c r="X46" s="11">
        <f t="shared" si="26"/>
        <v>0</v>
      </c>
      <c r="Y46" s="11"/>
      <c r="Z46" s="11">
        <f t="shared" si="29"/>
        <v>-20519</v>
      </c>
      <c r="AB46" s="11"/>
      <c r="AC46" s="11"/>
      <c r="AD46" s="11">
        <f t="shared" si="27"/>
        <v>0</v>
      </c>
      <c r="AE46" s="12"/>
      <c r="AF46" s="11">
        <v>0</v>
      </c>
      <c r="AG46" s="11">
        <v>0</v>
      </c>
      <c r="AH46" s="11">
        <f t="shared" si="30"/>
        <v>0</v>
      </c>
      <c r="AI46" s="11"/>
      <c r="AJ46" s="11">
        <f t="shared" si="20"/>
        <v>-20519</v>
      </c>
      <c r="AL46" s="11">
        <v>0</v>
      </c>
      <c r="AM46" s="11">
        <v>0</v>
      </c>
      <c r="AN46" s="11">
        <f t="shared" si="21"/>
        <v>0</v>
      </c>
      <c r="AO46" s="11"/>
      <c r="AP46" s="11">
        <f t="shared" si="22"/>
        <v>-20519</v>
      </c>
      <c r="AR46" s="11">
        <v>0</v>
      </c>
      <c r="AS46" s="11">
        <v>0</v>
      </c>
      <c r="AT46" s="11">
        <f t="shared" si="23"/>
        <v>0</v>
      </c>
      <c r="AU46" s="11"/>
      <c r="AV46" s="11">
        <f t="shared" si="24"/>
        <v>-20519</v>
      </c>
      <c r="AW46" s="2">
        <f t="shared" si="25"/>
        <v>0</v>
      </c>
      <c r="AX46" s="11">
        <v>0</v>
      </c>
      <c r="AY46" s="11">
        <v>0</v>
      </c>
      <c r="BA46" s="11"/>
      <c r="BB46" s="11"/>
    </row>
    <row r="47" spans="1:54">
      <c r="A47" s="10" t="s">
        <v>107</v>
      </c>
      <c r="B47" s="10" t="s">
        <v>105</v>
      </c>
      <c r="C47" s="10" t="s">
        <v>75</v>
      </c>
      <c r="D47" s="11">
        <v>5</v>
      </c>
      <c r="E47" s="11">
        <v>61585</v>
      </c>
      <c r="F47" s="11">
        <f t="shared" si="31"/>
        <v>12317</v>
      </c>
      <c r="G47" s="12"/>
      <c r="H47" s="11">
        <v>4</v>
      </c>
      <c r="I47" s="11">
        <v>34000.004000000001</v>
      </c>
      <c r="J47" s="12"/>
      <c r="K47" s="11">
        <v>2</v>
      </c>
      <c r="L47" s="11">
        <v>51175</v>
      </c>
      <c r="M47" s="11">
        <f t="shared" si="32"/>
        <v>25587.5</v>
      </c>
      <c r="O47" s="11">
        <v>2</v>
      </c>
      <c r="P47" s="11">
        <v>51175</v>
      </c>
      <c r="R47" s="11">
        <v>2</v>
      </c>
      <c r="S47" s="11">
        <v>34485</v>
      </c>
      <c r="T47" s="11">
        <f t="shared" si="33"/>
        <v>17242.5</v>
      </c>
      <c r="V47" s="11">
        <v>2</v>
      </c>
      <c r="W47" s="11">
        <v>34485</v>
      </c>
      <c r="X47" s="11">
        <f t="shared" si="26"/>
        <v>17242.5</v>
      </c>
      <c r="Y47" s="11"/>
      <c r="Z47" s="11">
        <f t="shared" si="29"/>
        <v>-16690</v>
      </c>
      <c r="AB47" s="11">
        <v>1</v>
      </c>
      <c r="AC47" s="11">
        <v>23105</v>
      </c>
      <c r="AD47" s="11">
        <f t="shared" si="27"/>
        <v>23105</v>
      </c>
      <c r="AE47" s="12"/>
      <c r="AF47" s="11">
        <v>1</v>
      </c>
      <c r="AG47" s="11">
        <v>14760</v>
      </c>
      <c r="AH47" s="11">
        <f t="shared" si="30"/>
        <v>14760</v>
      </c>
      <c r="AI47" s="11"/>
      <c r="AJ47" s="11">
        <f t="shared" si="20"/>
        <v>-36415</v>
      </c>
      <c r="AL47" s="11">
        <v>1</v>
      </c>
      <c r="AM47" s="11">
        <v>14760</v>
      </c>
      <c r="AN47" s="11">
        <f t="shared" si="21"/>
        <v>14760</v>
      </c>
      <c r="AO47" s="11"/>
      <c r="AP47" s="11">
        <f t="shared" si="22"/>
        <v>-36415</v>
      </c>
      <c r="AR47" s="11">
        <v>1</v>
      </c>
      <c r="AS47" s="11">
        <v>14760</v>
      </c>
      <c r="AT47" s="11">
        <f t="shared" si="23"/>
        <v>14760</v>
      </c>
      <c r="AU47" s="11"/>
      <c r="AV47" s="11">
        <f t="shared" si="24"/>
        <v>-36415</v>
      </c>
      <c r="AW47" s="2">
        <f t="shared" si="25"/>
        <v>0</v>
      </c>
      <c r="AX47" s="11">
        <v>0</v>
      </c>
      <c r="AY47" s="11">
        <v>0</v>
      </c>
      <c r="BA47" s="32">
        <v>2</v>
      </c>
      <c r="BB47" s="11">
        <v>17860</v>
      </c>
    </row>
    <row r="48" spans="1:54">
      <c r="A48" s="10" t="s">
        <v>109</v>
      </c>
      <c r="B48" s="10" t="s">
        <v>36</v>
      </c>
      <c r="C48" s="10" t="s">
        <v>83</v>
      </c>
      <c r="D48" s="11">
        <v>0</v>
      </c>
      <c r="E48" s="11"/>
      <c r="F48" s="11">
        <f t="shared" si="31"/>
        <v>0</v>
      </c>
      <c r="G48" s="12"/>
      <c r="H48" s="11"/>
      <c r="I48" s="11"/>
      <c r="J48" s="12"/>
      <c r="K48" s="11"/>
      <c r="L48" s="11"/>
      <c r="M48" s="11">
        <f t="shared" si="32"/>
        <v>0</v>
      </c>
      <c r="O48" s="11"/>
      <c r="P48" s="11"/>
      <c r="R48" s="11">
        <v>1</v>
      </c>
      <c r="S48" s="11">
        <v>36528</v>
      </c>
      <c r="T48" s="11">
        <f t="shared" si="33"/>
        <v>36528</v>
      </c>
      <c r="V48" s="11">
        <v>1</v>
      </c>
      <c r="W48" s="11">
        <v>36528</v>
      </c>
      <c r="X48" s="11">
        <f t="shared" si="26"/>
        <v>36528</v>
      </c>
      <c r="Y48" s="11"/>
      <c r="Z48" s="11">
        <f t="shared" si="29"/>
        <v>36528</v>
      </c>
      <c r="AB48" s="11">
        <v>1</v>
      </c>
      <c r="AC48" s="11">
        <v>36528</v>
      </c>
      <c r="AD48" s="11">
        <f t="shared" si="27"/>
        <v>36528</v>
      </c>
      <c r="AE48" s="12"/>
      <c r="AF48" s="11">
        <v>2</v>
      </c>
      <c r="AG48" s="11">
        <v>112575</v>
      </c>
      <c r="AH48" s="11">
        <f t="shared" si="30"/>
        <v>56287.5</v>
      </c>
      <c r="AI48" s="11"/>
      <c r="AJ48" s="11">
        <f t="shared" si="20"/>
        <v>112575</v>
      </c>
      <c r="AL48" s="11">
        <v>1</v>
      </c>
      <c r="AM48" s="11">
        <v>91200</v>
      </c>
      <c r="AN48" s="11">
        <f t="shared" si="21"/>
        <v>91200</v>
      </c>
      <c r="AO48" s="11"/>
      <c r="AP48" s="11">
        <f t="shared" si="22"/>
        <v>91200</v>
      </c>
      <c r="AR48" s="11">
        <v>1</v>
      </c>
      <c r="AS48" s="11">
        <v>91200</v>
      </c>
      <c r="AT48" s="11">
        <f t="shared" si="23"/>
        <v>91200</v>
      </c>
      <c r="AU48" s="11"/>
      <c r="AV48" s="11">
        <f t="shared" si="24"/>
        <v>91200</v>
      </c>
      <c r="AW48" s="2">
        <f t="shared" si="25"/>
        <v>0</v>
      </c>
      <c r="AX48" s="11">
        <v>0</v>
      </c>
      <c r="AY48" s="11">
        <v>0</v>
      </c>
      <c r="BA48" s="11"/>
      <c r="BB48" s="11"/>
    </row>
    <row r="49" spans="1:54">
      <c r="A49" s="10" t="s">
        <v>110</v>
      </c>
      <c r="B49" s="10" t="s">
        <v>36</v>
      </c>
      <c r="C49" s="10" t="s">
        <v>75</v>
      </c>
      <c r="D49" s="11"/>
      <c r="E49" s="11"/>
      <c r="F49" s="11"/>
      <c r="G49" s="12"/>
      <c r="H49" s="11"/>
      <c r="I49" s="11"/>
      <c r="J49" s="12"/>
      <c r="K49" s="11"/>
      <c r="L49" s="11"/>
      <c r="M49" s="11"/>
      <c r="O49" s="11"/>
      <c r="P49" s="11"/>
      <c r="R49" s="11"/>
      <c r="S49" s="11"/>
      <c r="T49" s="11"/>
      <c r="V49" s="11">
        <v>1</v>
      </c>
      <c r="W49" s="11">
        <v>0</v>
      </c>
      <c r="X49" s="11">
        <f t="shared" si="26"/>
        <v>0</v>
      </c>
      <c r="Y49" s="11"/>
      <c r="Z49" s="11">
        <f t="shared" si="29"/>
        <v>0</v>
      </c>
      <c r="AB49" s="11">
        <v>1</v>
      </c>
      <c r="AC49" s="11">
        <v>10299</v>
      </c>
      <c r="AD49" s="11">
        <f t="shared" si="27"/>
        <v>10299</v>
      </c>
      <c r="AE49" s="12"/>
      <c r="AF49" s="11">
        <v>1</v>
      </c>
      <c r="AG49" s="11">
        <v>25502</v>
      </c>
      <c r="AH49" s="11">
        <f t="shared" si="30"/>
        <v>25502</v>
      </c>
      <c r="AI49" s="11"/>
      <c r="AJ49" s="11">
        <f t="shared" si="20"/>
        <v>25502</v>
      </c>
      <c r="AL49" s="11">
        <v>1</v>
      </c>
      <c r="AM49" s="11">
        <v>25502</v>
      </c>
      <c r="AN49" s="11">
        <f t="shared" si="21"/>
        <v>25502</v>
      </c>
      <c r="AO49" s="11"/>
      <c r="AP49" s="11">
        <f t="shared" si="22"/>
        <v>25502</v>
      </c>
      <c r="AR49" s="11">
        <v>1</v>
      </c>
      <c r="AS49" s="11">
        <v>25502</v>
      </c>
      <c r="AT49" s="11">
        <f t="shared" si="23"/>
        <v>25502</v>
      </c>
      <c r="AU49" s="11"/>
      <c r="AV49" s="11">
        <f t="shared" si="24"/>
        <v>25502</v>
      </c>
      <c r="AW49" s="2">
        <f t="shared" si="25"/>
        <v>0</v>
      </c>
      <c r="AX49" s="11">
        <v>0</v>
      </c>
      <c r="AY49" s="11">
        <v>0</v>
      </c>
      <c r="BA49" s="11">
        <v>1</v>
      </c>
      <c r="BB49" s="11">
        <v>11400</v>
      </c>
    </row>
    <row r="50" spans="1:54">
      <c r="A50" s="10" t="s">
        <v>111</v>
      </c>
      <c r="B50" s="10" t="s">
        <v>60</v>
      </c>
      <c r="C50" s="10" t="s">
        <v>83</v>
      </c>
      <c r="D50" s="11">
        <v>6</v>
      </c>
      <c r="E50" s="11">
        <v>149512</v>
      </c>
      <c r="F50" s="11">
        <f t="shared" ref="F50:F62" si="34">IF(D50=0,0,+E50/D50)</f>
        <v>24918.666666666668</v>
      </c>
      <c r="G50" s="12"/>
      <c r="H50" s="11">
        <v>5</v>
      </c>
      <c r="I50" s="11">
        <v>139077</v>
      </c>
      <c r="J50" s="12"/>
      <c r="K50" s="11">
        <v>5</v>
      </c>
      <c r="L50" s="11">
        <v>135182</v>
      </c>
      <c r="M50" s="11">
        <f t="shared" ref="M50:M74" si="35">IF(K50=0,0,+L50/K50)</f>
        <v>27036.400000000001</v>
      </c>
      <c r="O50" s="11">
        <v>5</v>
      </c>
      <c r="P50" s="11">
        <v>140725</v>
      </c>
      <c r="R50" s="11">
        <v>6</v>
      </c>
      <c r="S50" s="11">
        <v>194595</v>
      </c>
      <c r="T50" s="11">
        <f>IF(R50=0,0,+S50/R50)</f>
        <v>32432.5</v>
      </c>
      <c r="V50" s="11">
        <v>6</v>
      </c>
      <c r="W50" s="11">
        <v>194595</v>
      </c>
      <c r="X50" s="11">
        <f t="shared" si="26"/>
        <v>32432.5</v>
      </c>
      <c r="Y50" s="11"/>
      <c r="Z50" s="11">
        <f t="shared" si="29"/>
        <v>53870</v>
      </c>
      <c r="AB50" s="11">
        <v>6</v>
      </c>
      <c r="AC50" s="11">
        <v>194595</v>
      </c>
      <c r="AD50" s="11">
        <f t="shared" si="27"/>
        <v>32432.5</v>
      </c>
      <c r="AE50" s="12"/>
      <c r="AF50" s="11">
        <v>6</v>
      </c>
      <c r="AG50" s="11">
        <v>181664</v>
      </c>
      <c r="AH50" s="11">
        <f t="shared" si="30"/>
        <v>30277.333333333332</v>
      </c>
      <c r="AI50" s="11"/>
      <c r="AJ50" s="11">
        <f t="shared" si="20"/>
        <v>40939</v>
      </c>
      <c r="AL50" s="11">
        <v>6</v>
      </c>
      <c r="AM50" s="11">
        <v>223023</v>
      </c>
      <c r="AN50" s="11">
        <f t="shared" si="21"/>
        <v>37170.5</v>
      </c>
      <c r="AO50" s="11"/>
      <c r="AP50" s="11">
        <f t="shared" si="22"/>
        <v>82298</v>
      </c>
      <c r="AR50" s="11">
        <v>6</v>
      </c>
      <c r="AS50" s="11">
        <v>220029</v>
      </c>
      <c r="AT50" s="11">
        <f t="shared" si="23"/>
        <v>36671.5</v>
      </c>
      <c r="AU50" s="11"/>
      <c r="AV50" s="11">
        <f t="shared" si="24"/>
        <v>79304</v>
      </c>
      <c r="AW50" s="2">
        <f t="shared" si="25"/>
        <v>-2994</v>
      </c>
      <c r="AX50" s="11">
        <v>2</v>
      </c>
      <c r="AY50" s="11">
        <v>36359</v>
      </c>
      <c r="BA50" s="11">
        <v>5</v>
      </c>
      <c r="BB50" s="11">
        <v>20900</v>
      </c>
    </row>
    <row r="51" spans="1:54">
      <c r="A51" s="10" t="s">
        <v>112</v>
      </c>
      <c r="B51" s="10" t="s">
        <v>87</v>
      </c>
      <c r="C51" s="10" t="s">
        <v>75</v>
      </c>
      <c r="D51" s="11"/>
      <c r="E51" s="11"/>
      <c r="F51" s="11"/>
      <c r="G51" s="12"/>
      <c r="H51" s="11"/>
      <c r="I51" s="11"/>
      <c r="J51" s="12"/>
      <c r="K51" s="11"/>
      <c r="L51" s="11"/>
      <c r="M51" s="11"/>
      <c r="O51" s="11"/>
      <c r="P51" s="11"/>
      <c r="R51" s="11"/>
      <c r="S51" s="11"/>
      <c r="T51" s="11"/>
      <c r="V51" s="11"/>
      <c r="W51" s="11"/>
      <c r="X51" s="11"/>
      <c r="Y51" s="11"/>
      <c r="Z51" s="11"/>
      <c r="AB51" s="11"/>
      <c r="AC51" s="11"/>
      <c r="AD51" s="11"/>
      <c r="AE51" s="12"/>
      <c r="AF51" s="11"/>
      <c r="AG51" s="11"/>
      <c r="AH51" s="11"/>
      <c r="AI51" s="11"/>
      <c r="AJ51" s="11"/>
      <c r="AL51" s="11">
        <v>1</v>
      </c>
      <c r="AM51" s="11">
        <v>35585</v>
      </c>
      <c r="AN51" s="11"/>
      <c r="AO51" s="11"/>
      <c r="AP51" s="11">
        <f t="shared" si="22"/>
        <v>35585</v>
      </c>
      <c r="AR51" s="11">
        <v>1</v>
      </c>
      <c r="AS51" s="11">
        <v>35585</v>
      </c>
      <c r="AT51" s="11"/>
      <c r="AU51" s="11"/>
      <c r="AV51" s="11">
        <f t="shared" si="24"/>
        <v>35585</v>
      </c>
      <c r="AW51" s="2">
        <f t="shared" si="25"/>
        <v>0</v>
      </c>
      <c r="AX51" s="11">
        <v>1</v>
      </c>
      <c r="AY51" s="11">
        <v>35585</v>
      </c>
      <c r="BA51" s="11">
        <v>1</v>
      </c>
      <c r="BB51" s="11">
        <v>19950</v>
      </c>
    </row>
    <row r="52" spans="1:54">
      <c r="A52" s="10" t="s">
        <v>113</v>
      </c>
      <c r="B52" s="10" t="s">
        <v>105</v>
      </c>
      <c r="C52" s="10" t="s">
        <v>75</v>
      </c>
      <c r="D52" s="11">
        <v>0</v>
      </c>
      <c r="E52" s="11"/>
      <c r="F52" s="11">
        <f t="shared" si="34"/>
        <v>0</v>
      </c>
      <c r="G52" s="12"/>
      <c r="H52" s="11"/>
      <c r="I52" s="11"/>
      <c r="J52" s="12"/>
      <c r="K52" s="11"/>
      <c r="L52" s="11"/>
      <c r="M52" s="11">
        <f t="shared" si="35"/>
        <v>0</v>
      </c>
      <c r="O52" s="11"/>
      <c r="P52" s="11"/>
      <c r="R52" s="11">
        <v>1</v>
      </c>
      <c r="S52" s="11">
        <v>60000</v>
      </c>
      <c r="T52" s="11">
        <f>IF(R52=0,0,+S52/R52)</f>
        <v>60000</v>
      </c>
      <c r="V52" s="11">
        <v>1</v>
      </c>
      <c r="W52" s="11">
        <v>60000</v>
      </c>
      <c r="X52" s="11">
        <f t="shared" si="26"/>
        <v>60000</v>
      </c>
      <c r="Y52" s="11"/>
      <c r="Z52" s="11">
        <f t="shared" si="29"/>
        <v>60000</v>
      </c>
      <c r="AB52" s="11">
        <v>1</v>
      </c>
      <c r="AC52" s="11">
        <v>60000</v>
      </c>
      <c r="AD52" s="11">
        <f t="shared" si="27"/>
        <v>60000</v>
      </c>
      <c r="AE52" s="12"/>
      <c r="AF52" s="11">
        <v>1</v>
      </c>
      <c r="AG52" s="11">
        <v>65000</v>
      </c>
      <c r="AH52" s="11">
        <f t="shared" si="30"/>
        <v>65000</v>
      </c>
      <c r="AI52" s="11"/>
      <c r="AJ52" s="11">
        <f t="shared" si="20"/>
        <v>65000</v>
      </c>
      <c r="AL52" s="11">
        <v>1</v>
      </c>
      <c r="AM52" s="11">
        <v>65000</v>
      </c>
      <c r="AN52" s="11">
        <f t="shared" si="21"/>
        <v>65000</v>
      </c>
      <c r="AO52" s="11"/>
      <c r="AP52" s="11">
        <f t="shared" si="22"/>
        <v>65000</v>
      </c>
      <c r="AR52" s="11">
        <v>0</v>
      </c>
      <c r="AS52" s="11">
        <v>27500</v>
      </c>
      <c r="AT52" s="11">
        <f t="shared" ref="AT52:AT74" si="36">IF(AR52=0,0,+AS52/AR52)</f>
        <v>0</v>
      </c>
      <c r="AU52" s="11"/>
      <c r="AV52" s="11">
        <f t="shared" si="24"/>
        <v>27500</v>
      </c>
      <c r="AW52" s="2">
        <f t="shared" si="25"/>
        <v>-37500</v>
      </c>
      <c r="AX52" s="11">
        <v>0</v>
      </c>
      <c r="AY52" s="11">
        <v>0</v>
      </c>
      <c r="BA52" s="11"/>
      <c r="BB52" s="11"/>
    </row>
    <row r="53" spans="1:54">
      <c r="A53" s="10" t="s">
        <v>114</v>
      </c>
      <c r="B53" s="10" t="s">
        <v>36</v>
      </c>
      <c r="C53" s="10" t="s">
        <v>75</v>
      </c>
      <c r="D53" s="11">
        <v>0</v>
      </c>
      <c r="E53" s="11">
        <v>0</v>
      </c>
      <c r="F53" s="11">
        <f t="shared" si="34"/>
        <v>0</v>
      </c>
      <c r="G53" s="12"/>
      <c r="H53" s="11"/>
      <c r="I53" s="11"/>
      <c r="J53" s="12"/>
      <c r="K53" s="11">
        <v>1</v>
      </c>
      <c r="L53" s="11">
        <v>18143</v>
      </c>
      <c r="M53" s="11">
        <f t="shared" si="35"/>
        <v>18143</v>
      </c>
      <c r="O53" s="11">
        <v>1</v>
      </c>
      <c r="P53" s="11">
        <v>18143</v>
      </c>
      <c r="R53" s="11">
        <v>0</v>
      </c>
      <c r="S53" s="11">
        <v>10235</v>
      </c>
      <c r="T53" s="11">
        <f>IF(R53=0,0,+S53/R53)</f>
        <v>0</v>
      </c>
      <c r="V53" s="11">
        <v>0</v>
      </c>
      <c r="W53" s="11">
        <v>10235</v>
      </c>
      <c r="X53" s="11">
        <f t="shared" si="26"/>
        <v>0</v>
      </c>
      <c r="Y53" s="11"/>
      <c r="Z53" s="11">
        <f t="shared" si="29"/>
        <v>-7908</v>
      </c>
      <c r="AB53" s="11">
        <v>0</v>
      </c>
      <c r="AC53" s="11">
        <v>10235</v>
      </c>
      <c r="AD53" s="11">
        <f t="shared" si="27"/>
        <v>0</v>
      </c>
      <c r="AE53" s="12"/>
      <c r="AF53" s="11">
        <v>0</v>
      </c>
      <c r="AG53" s="11">
        <v>0</v>
      </c>
      <c r="AH53" s="11">
        <f t="shared" si="30"/>
        <v>0</v>
      </c>
      <c r="AI53" s="11"/>
      <c r="AJ53" s="11">
        <f t="shared" si="20"/>
        <v>-18143</v>
      </c>
      <c r="AL53" s="11">
        <v>0</v>
      </c>
      <c r="AM53" s="11">
        <v>0</v>
      </c>
      <c r="AN53" s="11">
        <f t="shared" si="21"/>
        <v>0</v>
      </c>
      <c r="AO53" s="11"/>
      <c r="AP53" s="11">
        <f t="shared" si="22"/>
        <v>-18143</v>
      </c>
      <c r="AR53" s="11">
        <v>0</v>
      </c>
      <c r="AS53" s="11">
        <v>0</v>
      </c>
      <c r="AT53" s="11">
        <f t="shared" si="36"/>
        <v>0</v>
      </c>
      <c r="AU53" s="11"/>
      <c r="AV53" s="11">
        <f t="shared" si="24"/>
        <v>-18143</v>
      </c>
      <c r="AW53" s="2">
        <f t="shared" si="25"/>
        <v>0</v>
      </c>
      <c r="AX53" s="11">
        <v>0</v>
      </c>
      <c r="AY53" s="11">
        <v>0</v>
      </c>
      <c r="BA53" s="32">
        <v>2</v>
      </c>
      <c r="BB53" s="11">
        <v>15960</v>
      </c>
    </row>
    <row r="54" spans="1:54">
      <c r="A54" s="10" t="s">
        <v>115</v>
      </c>
      <c r="B54" s="10" t="s">
        <v>46</v>
      </c>
      <c r="C54" s="10" t="s">
        <v>83</v>
      </c>
      <c r="D54" s="11">
        <v>2</v>
      </c>
      <c r="E54" s="11">
        <v>40631</v>
      </c>
      <c r="F54" s="11">
        <f t="shared" si="34"/>
        <v>20315.5</v>
      </c>
      <c r="G54" s="12"/>
      <c r="H54" s="11">
        <v>2</v>
      </c>
      <c r="I54" s="11">
        <v>25713.199999999997</v>
      </c>
      <c r="J54" s="12"/>
      <c r="K54" s="11">
        <v>2</v>
      </c>
      <c r="L54" s="11">
        <v>33539.31</v>
      </c>
      <c r="M54" s="11">
        <f t="shared" si="35"/>
        <v>16769.654999999999</v>
      </c>
      <c r="O54" s="11">
        <v>2</v>
      </c>
      <c r="P54" s="11">
        <v>33539.31</v>
      </c>
      <c r="R54" s="11">
        <v>2</v>
      </c>
      <c r="S54" s="11">
        <v>30640</v>
      </c>
      <c r="T54" s="11">
        <f>IF(R54=0,0,+S54/R54)</f>
        <v>15320</v>
      </c>
      <c r="V54" s="11">
        <v>2</v>
      </c>
      <c r="W54" s="11">
        <v>30640</v>
      </c>
      <c r="X54" s="11">
        <f t="shared" si="26"/>
        <v>15320</v>
      </c>
      <c r="Y54" s="11"/>
      <c r="Z54" s="11">
        <f t="shared" si="29"/>
        <v>-2899.3099999999977</v>
      </c>
      <c r="AB54" s="11">
        <v>2</v>
      </c>
      <c r="AC54" s="11">
        <v>30640</v>
      </c>
      <c r="AD54" s="11">
        <f t="shared" si="27"/>
        <v>15320</v>
      </c>
      <c r="AE54" s="12"/>
      <c r="AF54" s="11">
        <v>2</v>
      </c>
      <c r="AG54" s="11">
        <v>31762</v>
      </c>
      <c r="AH54" s="11">
        <f t="shared" si="30"/>
        <v>15881</v>
      </c>
      <c r="AI54" s="11"/>
      <c r="AJ54" s="11">
        <f t="shared" si="20"/>
        <v>-1777.3099999999977</v>
      </c>
      <c r="AL54" s="11">
        <v>2</v>
      </c>
      <c r="AM54" s="11">
        <v>31762</v>
      </c>
      <c r="AN54" s="11">
        <f t="shared" si="21"/>
        <v>15881</v>
      </c>
      <c r="AO54" s="11"/>
      <c r="AP54" s="11">
        <f t="shared" si="22"/>
        <v>-1777.3099999999977</v>
      </c>
      <c r="AR54" s="11">
        <v>2</v>
      </c>
      <c r="AS54" s="11">
        <v>31762</v>
      </c>
      <c r="AT54" s="11">
        <f t="shared" si="36"/>
        <v>15881</v>
      </c>
      <c r="AU54" s="11"/>
      <c r="AV54" s="11">
        <f t="shared" si="24"/>
        <v>-1777.3099999999977</v>
      </c>
      <c r="AW54" s="2">
        <f t="shared" si="25"/>
        <v>0</v>
      </c>
      <c r="AX54" s="11">
        <v>0</v>
      </c>
      <c r="AY54" s="11">
        <v>0</v>
      </c>
      <c r="BA54" s="11">
        <v>1</v>
      </c>
      <c r="BB54" s="11">
        <v>2770.2</v>
      </c>
    </row>
    <row r="55" spans="1:54">
      <c r="A55" s="10" t="s">
        <v>116</v>
      </c>
      <c r="B55" s="10" t="s">
        <v>105</v>
      </c>
      <c r="C55" s="10" t="s">
        <v>75</v>
      </c>
      <c r="D55" s="11"/>
      <c r="E55" s="11"/>
      <c r="F55" s="11"/>
      <c r="G55" s="12"/>
      <c r="H55" s="11"/>
      <c r="I55" s="11"/>
      <c r="J55" s="12"/>
      <c r="K55" s="11"/>
      <c r="L55" s="11"/>
      <c r="M55" s="11"/>
      <c r="O55" s="11"/>
      <c r="P55" s="11"/>
      <c r="R55" s="11"/>
      <c r="S55" s="11"/>
      <c r="T55" s="11"/>
      <c r="V55" s="11"/>
      <c r="W55" s="11"/>
      <c r="X55" s="11"/>
      <c r="Y55" s="11"/>
      <c r="Z55" s="11"/>
      <c r="AB55" s="11">
        <v>1</v>
      </c>
      <c r="AC55" s="11">
        <v>32885</v>
      </c>
      <c r="AD55" s="11"/>
      <c r="AE55" s="12"/>
      <c r="AF55" s="11">
        <v>1</v>
      </c>
      <c r="AG55" s="11">
        <v>57000</v>
      </c>
      <c r="AH55" s="11"/>
      <c r="AI55" s="11"/>
      <c r="AJ55" s="11">
        <f t="shared" si="20"/>
        <v>57000</v>
      </c>
      <c r="AL55" s="11">
        <v>0</v>
      </c>
      <c r="AM55" s="11">
        <v>18635</v>
      </c>
      <c r="AN55" s="11">
        <f t="shared" si="21"/>
        <v>0</v>
      </c>
      <c r="AO55" s="11"/>
      <c r="AP55" s="11">
        <f t="shared" si="22"/>
        <v>18635</v>
      </c>
      <c r="AR55" s="11">
        <v>0</v>
      </c>
      <c r="AS55" s="11">
        <v>18635</v>
      </c>
      <c r="AT55" s="11">
        <f t="shared" si="36"/>
        <v>0</v>
      </c>
      <c r="AU55" s="11"/>
      <c r="AV55" s="11">
        <f t="shared" si="24"/>
        <v>18635</v>
      </c>
      <c r="AW55" s="2">
        <f t="shared" si="25"/>
        <v>0</v>
      </c>
      <c r="AX55" s="11">
        <v>0</v>
      </c>
      <c r="AY55" s="11">
        <v>0</v>
      </c>
      <c r="BA55" s="11"/>
      <c r="BB55" s="11"/>
    </row>
    <row r="56" spans="1:54">
      <c r="A56" s="10" t="s">
        <v>117</v>
      </c>
      <c r="B56" s="10" t="s">
        <v>60</v>
      </c>
      <c r="C56" s="10" t="s">
        <v>83</v>
      </c>
      <c r="D56" s="11">
        <v>0</v>
      </c>
      <c r="E56" s="11"/>
      <c r="F56" s="11">
        <f t="shared" si="34"/>
        <v>0</v>
      </c>
      <c r="G56" s="12"/>
      <c r="H56" s="11"/>
      <c r="I56" s="11"/>
      <c r="J56" s="12"/>
      <c r="K56" s="11">
        <v>1</v>
      </c>
      <c r="L56" s="11">
        <v>9613</v>
      </c>
      <c r="M56" s="11">
        <f t="shared" si="35"/>
        <v>9613</v>
      </c>
      <c r="O56" s="11">
        <v>1</v>
      </c>
      <c r="P56" s="11">
        <v>9613</v>
      </c>
      <c r="R56" s="11">
        <v>1</v>
      </c>
      <c r="S56" s="11">
        <v>9613</v>
      </c>
      <c r="T56" s="11">
        <f>IF(R56=0,0,+S56/R56)</f>
        <v>9613</v>
      </c>
      <c r="V56" s="11">
        <v>1</v>
      </c>
      <c r="W56" s="11">
        <v>9613</v>
      </c>
      <c r="X56" s="11">
        <f t="shared" si="26"/>
        <v>9613</v>
      </c>
      <c r="Y56" s="11"/>
      <c r="Z56" s="11">
        <f>+W56-P56</f>
        <v>0</v>
      </c>
      <c r="AB56" s="11">
        <v>1</v>
      </c>
      <c r="AC56" s="11">
        <v>9613</v>
      </c>
      <c r="AD56" s="11">
        <f t="shared" si="27"/>
        <v>9613</v>
      </c>
      <c r="AE56" s="12"/>
      <c r="AF56" s="11">
        <v>0</v>
      </c>
      <c r="AG56" s="11">
        <v>0</v>
      </c>
      <c r="AH56" s="11">
        <f t="shared" ref="AH56:AH74" si="37">IF(AF56=0,0,+AG56/AF56)</f>
        <v>0</v>
      </c>
      <c r="AI56" s="11"/>
      <c r="AJ56" s="11">
        <f t="shared" si="20"/>
        <v>-9613</v>
      </c>
      <c r="AL56" s="11">
        <v>0</v>
      </c>
      <c r="AM56" s="11">
        <v>0</v>
      </c>
      <c r="AN56" s="11">
        <f t="shared" si="21"/>
        <v>0</v>
      </c>
      <c r="AO56" s="11"/>
      <c r="AP56" s="11">
        <f t="shared" si="22"/>
        <v>-9613</v>
      </c>
      <c r="AR56" s="11">
        <v>0</v>
      </c>
      <c r="AS56" s="11">
        <v>0</v>
      </c>
      <c r="AT56" s="11">
        <f t="shared" si="36"/>
        <v>0</v>
      </c>
      <c r="AU56" s="11"/>
      <c r="AV56" s="11">
        <f t="shared" si="24"/>
        <v>-9613</v>
      </c>
      <c r="AW56" s="2">
        <f t="shared" si="25"/>
        <v>0</v>
      </c>
      <c r="AX56" s="11">
        <v>0</v>
      </c>
      <c r="AY56" s="11">
        <v>0</v>
      </c>
      <c r="BA56" s="11"/>
      <c r="BB56" s="11"/>
    </row>
    <row r="57" spans="1:54">
      <c r="A57" s="10" t="s">
        <v>118</v>
      </c>
      <c r="B57" s="10" t="s">
        <v>90</v>
      </c>
      <c r="C57" s="10" t="s">
        <v>75</v>
      </c>
      <c r="D57" s="11">
        <v>0</v>
      </c>
      <c r="E57" s="11"/>
      <c r="F57" s="11">
        <f t="shared" si="34"/>
        <v>0</v>
      </c>
      <c r="G57" s="12"/>
      <c r="H57" s="11"/>
      <c r="I57" s="11"/>
      <c r="J57" s="12"/>
      <c r="K57" s="11"/>
      <c r="L57" s="11"/>
      <c r="M57" s="11">
        <f t="shared" si="35"/>
        <v>0</v>
      </c>
      <c r="O57" s="11"/>
      <c r="P57" s="11"/>
      <c r="R57" s="11">
        <v>1</v>
      </c>
      <c r="S57" s="11">
        <v>69015</v>
      </c>
      <c r="T57" s="11">
        <f>IF(R57=0,0,+S57/R57)</f>
        <v>69015</v>
      </c>
      <c r="V57" s="11">
        <v>1</v>
      </c>
      <c r="W57" s="11">
        <v>69015</v>
      </c>
      <c r="X57" s="11">
        <f t="shared" si="26"/>
        <v>69015</v>
      </c>
      <c r="Y57" s="11"/>
      <c r="Z57" s="11">
        <f>+W57-P57</f>
        <v>69015</v>
      </c>
      <c r="AB57" s="11">
        <v>1</v>
      </c>
      <c r="AC57" s="11">
        <v>69015</v>
      </c>
      <c r="AD57" s="11">
        <f t="shared" si="27"/>
        <v>69015</v>
      </c>
      <c r="AE57" s="12"/>
      <c r="AF57" s="11">
        <v>1</v>
      </c>
      <c r="AG57" s="11">
        <v>69015</v>
      </c>
      <c r="AH57" s="11">
        <f t="shared" si="37"/>
        <v>69015</v>
      </c>
      <c r="AI57" s="11"/>
      <c r="AJ57" s="11">
        <f t="shared" si="20"/>
        <v>69015</v>
      </c>
      <c r="AL57" s="11">
        <v>1</v>
      </c>
      <c r="AM57" s="11">
        <v>69015</v>
      </c>
      <c r="AN57" s="11">
        <f t="shared" si="21"/>
        <v>69015</v>
      </c>
      <c r="AO57" s="11"/>
      <c r="AP57" s="11">
        <f t="shared" si="22"/>
        <v>69015</v>
      </c>
      <c r="AR57" s="11">
        <v>1</v>
      </c>
      <c r="AS57" s="11">
        <v>69015</v>
      </c>
      <c r="AT57" s="11">
        <f t="shared" si="36"/>
        <v>69015</v>
      </c>
      <c r="AU57" s="11"/>
      <c r="AV57" s="11">
        <f t="shared" si="24"/>
        <v>69015</v>
      </c>
      <c r="AW57" s="2">
        <f t="shared" si="25"/>
        <v>0</v>
      </c>
      <c r="AX57" s="11">
        <v>0</v>
      </c>
      <c r="AY57" s="11">
        <v>0</v>
      </c>
      <c r="BA57" s="11">
        <v>1</v>
      </c>
      <c r="BB57" s="11">
        <v>28310</v>
      </c>
    </row>
    <row r="58" spans="1:54">
      <c r="A58" s="10" t="s">
        <v>119</v>
      </c>
      <c r="B58" s="10" t="s">
        <v>36</v>
      </c>
      <c r="C58" s="10" t="s">
        <v>83</v>
      </c>
      <c r="D58" s="11">
        <v>5</v>
      </c>
      <c r="E58" s="11">
        <v>126904.5</v>
      </c>
      <c r="F58" s="11">
        <f t="shared" si="34"/>
        <v>25380.9</v>
      </c>
      <c r="G58" s="12"/>
      <c r="H58" s="11">
        <v>5</v>
      </c>
      <c r="I58" s="11">
        <v>153219.38800000001</v>
      </c>
      <c r="J58" s="12"/>
      <c r="K58" s="11">
        <v>9</v>
      </c>
      <c r="L58" s="11">
        <v>252256</v>
      </c>
      <c r="M58" s="11">
        <f t="shared" si="35"/>
        <v>28028.444444444445</v>
      </c>
      <c r="O58" s="11">
        <v>9</v>
      </c>
      <c r="P58" s="11">
        <v>260769</v>
      </c>
      <c r="R58" s="11">
        <v>14</v>
      </c>
      <c r="S58" s="11">
        <v>397335</v>
      </c>
      <c r="T58" s="11">
        <f>IF(R58=0,0,+S58/R58)</f>
        <v>28381.071428571428</v>
      </c>
      <c r="V58" s="11">
        <v>14</v>
      </c>
      <c r="W58" s="11">
        <v>397335</v>
      </c>
      <c r="X58" s="11">
        <f t="shared" si="26"/>
        <v>28381.071428571428</v>
      </c>
      <c r="Y58" s="11"/>
      <c r="Z58" s="11">
        <f>+W58-P58</f>
        <v>136566</v>
      </c>
      <c r="AB58" s="11">
        <v>16</v>
      </c>
      <c r="AC58" s="11">
        <v>409730</v>
      </c>
      <c r="AD58" s="11">
        <f t="shared" si="27"/>
        <v>25608.125</v>
      </c>
      <c r="AE58" s="12"/>
      <c r="AF58" s="11">
        <v>16</v>
      </c>
      <c r="AG58" s="11">
        <v>330230</v>
      </c>
      <c r="AH58" s="11">
        <f t="shared" si="37"/>
        <v>20639.375</v>
      </c>
      <c r="AI58" s="11"/>
      <c r="AJ58" s="11">
        <f t="shared" si="20"/>
        <v>69461</v>
      </c>
      <c r="AL58" s="11">
        <v>11</v>
      </c>
      <c r="AM58" s="11">
        <v>394791</v>
      </c>
      <c r="AN58" s="11">
        <f t="shared" si="21"/>
        <v>35890.090909090912</v>
      </c>
      <c r="AO58" s="11"/>
      <c r="AP58" s="11">
        <f t="shared" si="22"/>
        <v>134022</v>
      </c>
      <c r="AR58" s="11">
        <v>11</v>
      </c>
      <c r="AS58" s="11">
        <v>391576</v>
      </c>
      <c r="AT58" s="11">
        <f t="shared" si="36"/>
        <v>35597.818181818184</v>
      </c>
      <c r="AU58" s="11"/>
      <c r="AV58" s="11">
        <f t="shared" si="24"/>
        <v>130807</v>
      </c>
      <c r="AW58" s="2">
        <f t="shared" si="25"/>
        <v>-3215</v>
      </c>
      <c r="AX58" s="11">
        <v>2</v>
      </c>
      <c r="AY58" s="11">
        <v>29669</v>
      </c>
      <c r="BA58" s="11">
        <v>8</v>
      </c>
      <c r="BB58" s="11">
        <v>65624</v>
      </c>
    </row>
    <row r="59" spans="1:54">
      <c r="A59" s="10" t="s">
        <v>120</v>
      </c>
      <c r="B59" s="10" t="s">
        <v>121</v>
      </c>
      <c r="C59" s="10" t="s">
        <v>75</v>
      </c>
      <c r="D59" s="11">
        <v>1</v>
      </c>
      <c r="E59" s="11">
        <v>111751</v>
      </c>
      <c r="F59" s="11">
        <f t="shared" si="34"/>
        <v>111751</v>
      </c>
      <c r="G59" s="12"/>
      <c r="H59" s="11">
        <v>1</v>
      </c>
      <c r="I59" s="11">
        <v>149848</v>
      </c>
      <c r="J59" s="12"/>
      <c r="K59" s="11">
        <v>1</v>
      </c>
      <c r="L59" s="11">
        <v>264139</v>
      </c>
      <c r="M59" s="11">
        <f t="shared" si="35"/>
        <v>264139</v>
      </c>
      <c r="O59" s="11">
        <v>1</v>
      </c>
      <c r="P59" s="11">
        <v>264139</v>
      </c>
      <c r="R59" s="11">
        <v>0</v>
      </c>
      <c r="S59" s="11">
        <v>111751</v>
      </c>
      <c r="T59" s="11">
        <f>IF(R59=0,0,+S59/R59)</f>
        <v>0</v>
      </c>
      <c r="V59" s="11">
        <v>0</v>
      </c>
      <c r="W59" s="11">
        <v>111751</v>
      </c>
      <c r="X59" s="11">
        <f t="shared" si="26"/>
        <v>0</v>
      </c>
      <c r="Y59" s="11"/>
      <c r="Z59" s="11">
        <f>+W59-P59</f>
        <v>-152388</v>
      </c>
      <c r="AB59" s="11">
        <v>0</v>
      </c>
      <c r="AC59" s="11">
        <v>111751</v>
      </c>
      <c r="AD59" s="11">
        <f t="shared" si="27"/>
        <v>0</v>
      </c>
      <c r="AE59" s="12"/>
      <c r="AF59" s="11">
        <v>0</v>
      </c>
      <c r="AG59" s="11">
        <v>0</v>
      </c>
      <c r="AH59" s="11">
        <f t="shared" si="37"/>
        <v>0</v>
      </c>
      <c r="AI59" s="11"/>
      <c r="AJ59" s="11">
        <f t="shared" si="20"/>
        <v>-264139</v>
      </c>
      <c r="AL59" s="11">
        <v>0</v>
      </c>
      <c r="AM59" s="11">
        <v>0</v>
      </c>
      <c r="AN59" s="11">
        <f t="shared" si="21"/>
        <v>0</v>
      </c>
      <c r="AO59" s="11"/>
      <c r="AP59" s="11">
        <f t="shared" si="22"/>
        <v>-264139</v>
      </c>
      <c r="AR59" s="11">
        <v>0</v>
      </c>
      <c r="AS59" s="11">
        <v>0</v>
      </c>
      <c r="AT59" s="11">
        <f t="shared" si="36"/>
        <v>0</v>
      </c>
      <c r="AU59" s="11"/>
      <c r="AV59" s="11">
        <f t="shared" si="24"/>
        <v>-264139</v>
      </c>
      <c r="AW59" s="2">
        <f t="shared" si="25"/>
        <v>0</v>
      </c>
      <c r="AX59" s="11">
        <v>0</v>
      </c>
      <c r="AY59" s="11">
        <v>0</v>
      </c>
      <c r="BA59" s="11"/>
      <c r="BB59" s="11"/>
    </row>
    <row r="60" spans="1:54">
      <c r="A60" s="10" t="s">
        <v>122</v>
      </c>
      <c r="B60" s="10" t="s">
        <v>105</v>
      </c>
      <c r="C60" s="10" t="s">
        <v>75</v>
      </c>
      <c r="D60" s="11">
        <v>2</v>
      </c>
      <c r="E60" s="11">
        <v>276000</v>
      </c>
      <c r="F60" s="11">
        <f t="shared" si="34"/>
        <v>138000</v>
      </c>
      <c r="G60" s="12"/>
      <c r="H60" s="11">
        <v>2</v>
      </c>
      <c r="I60" s="11">
        <v>276000</v>
      </c>
      <c r="J60" s="12"/>
      <c r="K60" s="11">
        <v>1</v>
      </c>
      <c r="L60" s="11">
        <v>297661</v>
      </c>
      <c r="M60" s="11">
        <f t="shared" si="35"/>
        <v>297661</v>
      </c>
      <c r="O60" s="11">
        <v>1</v>
      </c>
      <c r="P60" s="11">
        <v>297661</v>
      </c>
      <c r="R60" s="11">
        <v>1</v>
      </c>
      <c r="S60" s="11">
        <v>203663</v>
      </c>
      <c r="T60" s="11">
        <f>IF(R60=0,0,+S60/R60)</f>
        <v>203663</v>
      </c>
      <c r="V60" s="11">
        <v>1</v>
      </c>
      <c r="W60" s="11">
        <v>203663</v>
      </c>
      <c r="X60" s="11">
        <f t="shared" si="26"/>
        <v>203663</v>
      </c>
      <c r="Y60" s="11">
        <v>144600.72999999998</v>
      </c>
      <c r="Z60" s="11">
        <f>+W60-P60</f>
        <v>-93998</v>
      </c>
      <c r="AB60" s="11">
        <v>1</v>
      </c>
      <c r="AC60" s="11">
        <v>203663</v>
      </c>
      <c r="AD60" s="11">
        <f t="shared" si="27"/>
        <v>203663</v>
      </c>
      <c r="AE60" s="12"/>
      <c r="AF60" s="11">
        <v>1</v>
      </c>
      <c r="AG60" s="11">
        <v>203663</v>
      </c>
      <c r="AH60" s="11">
        <f t="shared" si="37"/>
        <v>203663</v>
      </c>
      <c r="AI60" s="11">
        <v>144600.72999999998</v>
      </c>
      <c r="AJ60" s="11">
        <f t="shared" si="20"/>
        <v>-93998</v>
      </c>
      <c r="AL60" s="11">
        <v>1</v>
      </c>
      <c r="AM60" s="11">
        <v>203663</v>
      </c>
      <c r="AN60" s="11">
        <f t="shared" si="21"/>
        <v>203663</v>
      </c>
      <c r="AO60" s="11">
        <v>144600.72999999998</v>
      </c>
      <c r="AP60" s="11">
        <f t="shared" si="22"/>
        <v>-93998</v>
      </c>
      <c r="AR60" s="11">
        <v>1</v>
      </c>
      <c r="AS60" s="11">
        <v>240727</v>
      </c>
      <c r="AT60" s="11">
        <f t="shared" si="36"/>
        <v>240727</v>
      </c>
      <c r="AU60" s="31">
        <v>144600.72999999998</v>
      </c>
      <c r="AV60" s="11">
        <f t="shared" si="24"/>
        <v>-56934</v>
      </c>
      <c r="AW60" s="2">
        <f t="shared" si="25"/>
        <v>37064</v>
      </c>
      <c r="AX60" s="11">
        <v>0</v>
      </c>
      <c r="AY60" s="11">
        <v>0</v>
      </c>
      <c r="BA60" s="11"/>
      <c r="BB60" s="11"/>
    </row>
    <row r="61" spans="1:54">
      <c r="A61" s="10" t="s">
        <v>123</v>
      </c>
      <c r="B61" s="10" t="s">
        <v>36</v>
      </c>
      <c r="C61" s="10" t="s">
        <v>94</v>
      </c>
      <c r="D61" s="11"/>
      <c r="E61" s="11"/>
      <c r="F61" s="11"/>
      <c r="G61" s="12"/>
      <c r="H61" s="11"/>
      <c r="I61" s="11"/>
      <c r="J61" s="12"/>
      <c r="K61" s="11"/>
      <c r="L61" s="11"/>
      <c r="M61" s="11"/>
      <c r="O61" s="11"/>
      <c r="P61" s="11"/>
      <c r="R61" s="11"/>
      <c r="S61" s="11"/>
      <c r="T61" s="11"/>
      <c r="V61" s="11"/>
      <c r="W61" s="11"/>
      <c r="X61" s="11"/>
      <c r="Y61" s="11"/>
      <c r="Z61" s="11"/>
      <c r="AB61" s="11"/>
      <c r="AC61" s="11"/>
      <c r="AD61" s="11"/>
      <c r="AE61" s="12"/>
      <c r="AF61" s="11">
        <v>1</v>
      </c>
      <c r="AG61" s="11">
        <v>28000</v>
      </c>
      <c r="AH61" s="11">
        <f t="shared" si="37"/>
        <v>28000</v>
      </c>
      <c r="AI61" s="11"/>
      <c r="AJ61" s="11">
        <f t="shared" si="20"/>
        <v>28000</v>
      </c>
      <c r="AL61" s="11">
        <v>1</v>
      </c>
      <c r="AM61" s="11">
        <v>28000</v>
      </c>
      <c r="AN61" s="11">
        <f t="shared" si="21"/>
        <v>28000</v>
      </c>
      <c r="AO61" s="11"/>
      <c r="AP61" s="11">
        <f t="shared" si="22"/>
        <v>28000</v>
      </c>
      <c r="AR61" s="11">
        <v>1</v>
      </c>
      <c r="AS61" s="11">
        <v>28000</v>
      </c>
      <c r="AT61" s="11">
        <f t="shared" si="36"/>
        <v>28000</v>
      </c>
      <c r="AU61" s="11"/>
      <c r="AV61" s="11">
        <f t="shared" si="24"/>
        <v>28000</v>
      </c>
      <c r="AW61" s="2">
        <f t="shared" si="25"/>
        <v>0</v>
      </c>
      <c r="AX61" s="11">
        <v>0</v>
      </c>
      <c r="AY61" s="11">
        <v>0</v>
      </c>
      <c r="BA61" s="11"/>
      <c r="BB61" s="11"/>
    </row>
    <row r="62" spans="1:54">
      <c r="A62" s="10" t="s">
        <v>124</v>
      </c>
      <c r="B62" s="10" t="s">
        <v>36</v>
      </c>
      <c r="C62" s="10" t="s">
        <v>75</v>
      </c>
      <c r="D62" s="11">
        <v>1</v>
      </c>
      <c r="E62" s="11">
        <v>22500</v>
      </c>
      <c r="F62" s="11">
        <f t="shared" si="34"/>
        <v>22500</v>
      </c>
      <c r="G62" s="12"/>
      <c r="H62" s="11">
        <v>1</v>
      </c>
      <c r="I62" s="11">
        <v>22500</v>
      </c>
      <c r="J62" s="12"/>
      <c r="K62" s="11">
        <v>6</v>
      </c>
      <c r="L62" s="11">
        <v>177481</v>
      </c>
      <c r="M62" s="11">
        <f t="shared" si="35"/>
        <v>29580.166666666668</v>
      </c>
      <c r="O62" s="11">
        <v>4</v>
      </c>
      <c r="P62" s="11">
        <v>142173</v>
      </c>
      <c r="R62" s="11">
        <v>5</v>
      </c>
      <c r="S62" s="11">
        <v>171616</v>
      </c>
      <c r="T62" s="11">
        <f t="shared" ref="T62:T67" si="38">IF(R62=0,0,+S62/R62)</f>
        <v>34323.199999999997</v>
      </c>
      <c r="V62" s="11">
        <v>5</v>
      </c>
      <c r="W62" s="11">
        <v>171616</v>
      </c>
      <c r="X62" s="11">
        <f t="shared" si="26"/>
        <v>34323.199999999997</v>
      </c>
      <c r="Y62" s="11"/>
      <c r="Z62" s="11">
        <f t="shared" ref="Z62:Z67" si="39">+W62-P62</f>
        <v>29443</v>
      </c>
      <c r="AB62" s="11">
        <v>5</v>
      </c>
      <c r="AC62" s="11">
        <v>171616</v>
      </c>
      <c r="AD62" s="11">
        <f t="shared" si="27"/>
        <v>34323.199999999997</v>
      </c>
      <c r="AE62" s="12"/>
      <c r="AF62" s="11">
        <v>5</v>
      </c>
      <c r="AG62" s="11">
        <v>156115</v>
      </c>
      <c r="AH62" s="11">
        <f t="shared" si="37"/>
        <v>31223</v>
      </c>
      <c r="AI62" s="11"/>
      <c r="AJ62" s="11">
        <f t="shared" si="20"/>
        <v>13942</v>
      </c>
      <c r="AL62" s="11">
        <v>3</v>
      </c>
      <c r="AM62" s="11">
        <v>156115</v>
      </c>
      <c r="AN62" s="11">
        <f t="shared" si="21"/>
        <v>52038.333333333336</v>
      </c>
      <c r="AO62" s="11"/>
      <c r="AP62" s="11">
        <f t="shared" si="22"/>
        <v>13942</v>
      </c>
      <c r="AR62" s="11">
        <v>3</v>
      </c>
      <c r="AS62" s="11">
        <v>156115</v>
      </c>
      <c r="AT62" s="11">
        <f t="shared" si="36"/>
        <v>52038.333333333336</v>
      </c>
      <c r="AU62" s="11"/>
      <c r="AV62" s="11">
        <f t="shared" si="24"/>
        <v>13942</v>
      </c>
      <c r="AW62" s="2">
        <f t="shared" si="25"/>
        <v>0</v>
      </c>
      <c r="AX62" s="11">
        <v>0</v>
      </c>
      <c r="AY62" s="11">
        <v>0</v>
      </c>
      <c r="BA62" s="11">
        <v>2</v>
      </c>
      <c r="BB62" s="11">
        <v>14440</v>
      </c>
    </row>
    <row r="63" spans="1:54">
      <c r="A63" s="10" t="s">
        <v>125</v>
      </c>
      <c r="B63" s="10" t="s">
        <v>51</v>
      </c>
      <c r="C63" s="10" t="s">
        <v>83</v>
      </c>
      <c r="D63" s="11">
        <v>1</v>
      </c>
      <c r="E63" s="11">
        <v>23650</v>
      </c>
      <c r="F63" s="11">
        <v>23650</v>
      </c>
      <c r="G63" s="12"/>
      <c r="H63" s="11">
        <v>1</v>
      </c>
      <c r="I63" s="11">
        <v>6375</v>
      </c>
      <c r="J63" s="12"/>
      <c r="K63" s="11">
        <v>3</v>
      </c>
      <c r="L63" s="11">
        <f>8642.43+5050</f>
        <v>13692.43</v>
      </c>
      <c r="M63" s="11">
        <f t="shared" si="35"/>
        <v>4564.1433333333334</v>
      </c>
      <c r="O63" s="11">
        <v>3</v>
      </c>
      <c r="P63" s="11">
        <f>8642.43+5050</f>
        <v>13692.43</v>
      </c>
      <c r="R63" s="11">
        <v>2</v>
      </c>
      <c r="S63" s="11">
        <f>9523+2137</f>
        <v>11660</v>
      </c>
      <c r="T63" s="11">
        <f t="shared" si="38"/>
        <v>5830</v>
      </c>
      <c r="V63" s="11">
        <v>2</v>
      </c>
      <c r="W63" s="11">
        <v>11660</v>
      </c>
      <c r="X63" s="11">
        <f t="shared" si="26"/>
        <v>5830</v>
      </c>
      <c r="Y63" s="11"/>
      <c r="Z63" s="11">
        <f t="shared" si="39"/>
        <v>-2032.4300000000003</v>
      </c>
      <c r="AB63" s="11">
        <v>1</v>
      </c>
      <c r="AC63" s="11">
        <v>11660</v>
      </c>
      <c r="AD63" s="11">
        <f t="shared" si="27"/>
        <v>11660</v>
      </c>
      <c r="AE63" s="12"/>
      <c r="AF63" s="11">
        <v>1</v>
      </c>
      <c r="AG63" s="11">
        <v>4029</v>
      </c>
      <c r="AH63" s="11">
        <f t="shared" si="37"/>
        <v>4029</v>
      </c>
      <c r="AI63" s="11"/>
      <c r="AJ63" s="11">
        <f t="shared" si="20"/>
        <v>-9663.43</v>
      </c>
      <c r="AL63" s="11">
        <v>0</v>
      </c>
      <c r="AM63" s="11">
        <v>4029</v>
      </c>
      <c r="AN63" s="11">
        <f t="shared" si="21"/>
        <v>0</v>
      </c>
      <c r="AO63" s="11"/>
      <c r="AP63" s="11">
        <f t="shared" si="22"/>
        <v>-9663.43</v>
      </c>
      <c r="AR63" s="11">
        <v>0</v>
      </c>
      <c r="AS63" s="11">
        <v>4029</v>
      </c>
      <c r="AT63" s="11">
        <f t="shared" si="36"/>
        <v>0</v>
      </c>
      <c r="AU63" s="11"/>
      <c r="AV63" s="11">
        <f t="shared" si="24"/>
        <v>-9663.43</v>
      </c>
      <c r="AW63" s="2">
        <f t="shared" si="25"/>
        <v>0</v>
      </c>
      <c r="AX63" s="11">
        <v>0</v>
      </c>
      <c r="AY63" s="11">
        <v>0</v>
      </c>
      <c r="BA63" s="11"/>
      <c r="BB63" s="11"/>
    </row>
    <row r="64" spans="1:54">
      <c r="A64" s="10" t="s">
        <v>126</v>
      </c>
      <c r="B64" s="10" t="s">
        <v>36</v>
      </c>
      <c r="C64" s="10" t="s">
        <v>75</v>
      </c>
      <c r="D64" s="11">
        <v>1</v>
      </c>
      <c r="E64" s="11">
        <v>56550</v>
      </c>
      <c r="F64" s="11">
        <f t="shared" ref="F64:F74" si="40">IF(D64=0,0,+E64/D64)</f>
        <v>56550</v>
      </c>
      <c r="G64" s="12"/>
      <c r="H64" s="11">
        <v>1</v>
      </c>
      <c r="I64" s="11">
        <v>44588</v>
      </c>
      <c r="J64" s="12"/>
      <c r="K64" s="11">
        <v>1</v>
      </c>
      <c r="L64" s="11">
        <v>61974</v>
      </c>
      <c r="M64" s="11">
        <f t="shared" si="35"/>
        <v>61974</v>
      </c>
      <c r="O64" s="11">
        <v>1</v>
      </c>
      <c r="P64" s="11">
        <v>61974</v>
      </c>
      <c r="R64" s="11">
        <v>0</v>
      </c>
      <c r="S64" s="11">
        <v>27902</v>
      </c>
      <c r="T64" s="11">
        <f t="shared" si="38"/>
        <v>0</v>
      </c>
      <c r="V64" s="11">
        <v>0</v>
      </c>
      <c r="W64" s="11">
        <v>27902</v>
      </c>
      <c r="X64" s="11">
        <f t="shared" si="26"/>
        <v>0</v>
      </c>
      <c r="Y64" s="11"/>
      <c r="Z64" s="11">
        <f t="shared" si="39"/>
        <v>-34072</v>
      </c>
      <c r="AB64" s="11">
        <v>0</v>
      </c>
      <c r="AC64" s="11">
        <v>27902</v>
      </c>
      <c r="AD64" s="11">
        <f t="shared" si="27"/>
        <v>0</v>
      </c>
      <c r="AE64" s="12"/>
      <c r="AF64" s="11">
        <v>0</v>
      </c>
      <c r="AG64" s="11">
        <v>0</v>
      </c>
      <c r="AH64" s="11">
        <f t="shared" si="37"/>
        <v>0</v>
      </c>
      <c r="AI64" s="11"/>
      <c r="AJ64" s="11">
        <f t="shared" si="20"/>
        <v>-61974</v>
      </c>
      <c r="AL64" s="11">
        <v>0</v>
      </c>
      <c r="AM64" s="11">
        <v>0</v>
      </c>
      <c r="AN64" s="11">
        <f t="shared" si="21"/>
        <v>0</v>
      </c>
      <c r="AO64" s="11"/>
      <c r="AP64" s="11">
        <f t="shared" si="22"/>
        <v>-61974</v>
      </c>
      <c r="AR64" s="11">
        <v>0</v>
      </c>
      <c r="AS64" s="11">
        <v>0</v>
      </c>
      <c r="AT64" s="11">
        <f t="shared" si="36"/>
        <v>0</v>
      </c>
      <c r="AU64" s="11"/>
      <c r="AV64" s="11">
        <f t="shared" si="24"/>
        <v>-61974</v>
      </c>
      <c r="AW64" s="2">
        <f t="shared" si="25"/>
        <v>0</v>
      </c>
      <c r="AX64" s="11">
        <v>0</v>
      </c>
      <c r="AY64" s="11">
        <v>0</v>
      </c>
      <c r="BA64" s="11"/>
      <c r="BB64" s="11"/>
    </row>
    <row r="65" spans="1:57">
      <c r="A65" s="10" t="s">
        <v>127</v>
      </c>
      <c r="B65" s="10" t="s">
        <v>36</v>
      </c>
      <c r="C65" s="10" t="s">
        <v>83</v>
      </c>
      <c r="D65" s="11">
        <v>17</v>
      </c>
      <c r="E65" s="11">
        <v>314102</v>
      </c>
      <c r="F65" s="11">
        <f t="shared" si="40"/>
        <v>18476.588235294119</v>
      </c>
      <c r="G65" s="12"/>
      <c r="H65" s="11">
        <v>13</v>
      </c>
      <c r="I65" s="11">
        <v>354522.04000000004</v>
      </c>
      <c r="J65" s="12"/>
      <c r="K65" s="11">
        <v>9</v>
      </c>
      <c r="L65" s="11">
        <v>247903</v>
      </c>
      <c r="M65" s="11">
        <f t="shared" si="35"/>
        <v>27544.777777777777</v>
      </c>
      <c r="O65" s="11">
        <v>9</v>
      </c>
      <c r="P65" s="11">
        <v>248757</v>
      </c>
      <c r="R65" s="11">
        <v>7</v>
      </c>
      <c r="S65" s="11">
        <v>189057</v>
      </c>
      <c r="T65" s="11">
        <f t="shared" si="38"/>
        <v>27008.142857142859</v>
      </c>
      <c r="V65" s="11">
        <v>7</v>
      </c>
      <c r="W65" s="11">
        <v>189057</v>
      </c>
      <c r="X65" s="11">
        <f t="shared" si="26"/>
        <v>27008.142857142859</v>
      </c>
      <c r="Y65" s="11"/>
      <c r="Z65" s="11">
        <f t="shared" si="39"/>
        <v>-59700</v>
      </c>
      <c r="AB65" s="11">
        <v>11</v>
      </c>
      <c r="AC65" s="11">
        <v>228499</v>
      </c>
      <c r="AD65" s="11">
        <f t="shared" si="27"/>
        <v>20772.636363636364</v>
      </c>
      <c r="AE65" s="12"/>
      <c r="AF65" s="11">
        <v>11</v>
      </c>
      <c r="AG65" s="11">
        <v>234003</v>
      </c>
      <c r="AH65" s="11">
        <f t="shared" si="37"/>
        <v>21273</v>
      </c>
      <c r="AI65" s="11"/>
      <c r="AJ65" s="11">
        <f t="shared" si="20"/>
        <v>-14754</v>
      </c>
      <c r="AL65" s="11">
        <v>9</v>
      </c>
      <c r="AM65" s="11">
        <v>244947</v>
      </c>
      <c r="AN65" s="11">
        <f t="shared" si="21"/>
        <v>27216.333333333332</v>
      </c>
      <c r="AO65" s="11"/>
      <c r="AP65" s="11">
        <f t="shared" si="22"/>
        <v>-3810</v>
      </c>
      <c r="AR65" s="11">
        <v>8</v>
      </c>
      <c r="AS65" s="11">
        <v>228205</v>
      </c>
      <c r="AT65" s="11">
        <f t="shared" si="36"/>
        <v>28525.625</v>
      </c>
      <c r="AU65" s="11"/>
      <c r="AV65" s="11">
        <f t="shared" si="24"/>
        <v>-20552</v>
      </c>
      <c r="AW65" s="2">
        <f t="shared" si="25"/>
        <v>-16742</v>
      </c>
      <c r="AX65" s="11">
        <v>1</v>
      </c>
      <c r="AY65" s="11">
        <v>10944</v>
      </c>
      <c r="BA65" s="11">
        <v>5</v>
      </c>
      <c r="BB65" s="11">
        <v>49020</v>
      </c>
    </row>
    <row r="66" spans="1:57">
      <c r="A66" s="10" t="s">
        <v>128</v>
      </c>
      <c r="B66" s="10" t="s">
        <v>87</v>
      </c>
      <c r="C66" s="10" t="s">
        <v>75</v>
      </c>
      <c r="D66" s="11">
        <v>2</v>
      </c>
      <c r="E66" s="11">
        <v>521771</v>
      </c>
      <c r="F66" s="11">
        <f t="shared" si="40"/>
        <v>260885.5</v>
      </c>
      <c r="G66" s="12"/>
      <c r="H66" s="11">
        <v>2</v>
      </c>
      <c r="I66" s="11">
        <v>521771</v>
      </c>
      <c r="J66" s="12"/>
      <c r="K66" s="11">
        <v>1</v>
      </c>
      <c r="L66" s="11">
        <v>351576</v>
      </c>
      <c r="M66" s="11">
        <f t="shared" si="35"/>
        <v>351576</v>
      </c>
      <c r="O66" s="11">
        <v>1</v>
      </c>
      <c r="P66" s="11">
        <v>351576</v>
      </c>
      <c r="R66" s="11">
        <v>1</v>
      </c>
      <c r="S66" s="11">
        <v>226767</v>
      </c>
      <c r="T66" s="11">
        <f t="shared" si="38"/>
        <v>226767</v>
      </c>
      <c r="V66" s="11">
        <v>2</v>
      </c>
      <c r="W66" s="11">
        <v>253364</v>
      </c>
      <c r="X66" s="11">
        <f t="shared" si="26"/>
        <v>126682</v>
      </c>
      <c r="Y66" s="11">
        <v>165539.91</v>
      </c>
      <c r="Z66" s="11">
        <f t="shared" si="39"/>
        <v>-98212</v>
      </c>
      <c r="AB66" s="11">
        <v>2</v>
      </c>
      <c r="AC66" s="11">
        <v>253364</v>
      </c>
      <c r="AD66" s="11">
        <f t="shared" si="27"/>
        <v>126682</v>
      </c>
      <c r="AE66" s="12"/>
      <c r="AF66" s="11">
        <v>2</v>
      </c>
      <c r="AG66" s="11">
        <v>333154</v>
      </c>
      <c r="AH66" s="11">
        <f t="shared" si="37"/>
        <v>166577</v>
      </c>
      <c r="AI66" s="11">
        <v>165539.91</v>
      </c>
      <c r="AJ66" s="11">
        <f t="shared" si="20"/>
        <v>-18422</v>
      </c>
      <c r="AL66" s="11">
        <v>2</v>
      </c>
      <c r="AM66" s="11">
        <v>333154</v>
      </c>
      <c r="AN66" s="11">
        <f t="shared" si="21"/>
        <v>166577</v>
      </c>
      <c r="AO66" s="11">
        <v>165539.91</v>
      </c>
      <c r="AP66" s="11">
        <f t="shared" si="22"/>
        <v>-18422</v>
      </c>
      <c r="AR66" s="11">
        <v>2</v>
      </c>
      <c r="AS66" s="11">
        <v>333154</v>
      </c>
      <c r="AT66" s="11">
        <f t="shared" si="36"/>
        <v>166577</v>
      </c>
      <c r="AU66" s="31">
        <v>165539.91</v>
      </c>
      <c r="AV66" s="11">
        <f t="shared" si="24"/>
        <v>-18422</v>
      </c>
      <c r="AW66" s="2">
        <f t="shared" si="25"/>
        <v>0</v>
      </c>
      <c r="AX66" s="11">
        <v>0</v>
      </c>
      <c r="AY66" s="11">
        <v>0</v>
      </c>
      <c r="BA66" s="11">
        <v>1</v>
      </c>
      <c r="BB66" s="11">
        <v>26980</v>
      </c>
    </row>
    <row r="67" spans="1:57">
      <c r="A67" s="10" t="s">
        <v>129</v>
      </c>
      <c r="B67" s="10" t="s">
        <v>36</v>
      </c>
      <c r="C67" s="10" t="s">
        <v>83</v>
      </c>
      <c r="D67" s="11">
        <v>1</v>
      </c>
      <c r="E67" s="11">
        <v>8550</v>
      </c>
      <c r="F67" s="11">
        <f t="shared" si="40"/>
        <v>8550</v>
      </c>
      <c r="G67" s="12"/>
      <c r="H67" s="11">
        <v>1</v>
      </c>
      <c r="I67" s="11">
        <v>14250</v>
      </c>
      <c r="J67" s="12"/>
      <c r="K67" s="11">
        <v>1</v>
      </c>
      <c r="L67" s="11">
        <v>14510</v>
      </c>
      <c r="M67" s="11">
        <f t="shared" si="35"/>
        <v>14510</v>
      </c>
      <c r="O67" s="11">
        <v>1</v>
      </c>
      <c r="P67" s="11">
        <v>14510</v>
      </c>
      <c r="R67" s="11">
        <v>1</v>
      </c>
      <c r="S67" s="11">
        <v>10893</v>
      </c>
      <c r="T67" s="11">
        <f t="shared" si="38"/>
        <v>10893</v>
      </c>
      <c r="V67" s="11">
        <v>1</v>
      </c>
      <c r="W67" s="11">
        <v>10893</v>
      </c>
      <c r="X67" s="11">
        <f t="shared" si="26"/>
        <v>10893</v>
      </c>
      <c r="Y67" s="11"/>
      <c r="Z67" s="11">
        <f t="shared" si="39"/>
        <v>-3617</v>
      </c>
      <c r="AB67" s="11">
        <v>2</v>
      </c>
      <c r="AC67" s="11">
        <v>13267</v>
      </c>
      <c r="AD67" s="11">
        <f t="shared" si="27"/>
        <v>6633.5</v>
      </c>
      <c r="AE67" s="12"/>
      <c r="AF67" s="11">
        <v>2</v>
      </c>
      <c r="AG67" s="11">
        <v>16954</v>
      </c>
      <c r="AH67" s="11">
        <f t="shared" si="37"/>
        <v>8477</v>
      </c>
      <c r="AI67" s="11"/>
      <c r="AJ67" s="11">
        <f t="shared" si="20"/>
        <v>2444</v>
      </c>
      <c r="AL67" s="11">
        <v>1</v>
      </c>
      <c r="AM67" s="11">
        <v>16954</v>
      </c>
      <c r="AN67" s="11">
        <f t="shared" si="21"/>
        <v>16954</v>
      </c>
      <c r="AO67" s="11"/>
      <c r="AP67" s="11">
        <f t="shared" si="22"/>
        <v>2444</v>
      </c>
      <c r="AR67" s="11">
        <v>1</v>
      </c>
      <c r="AS67" s="11">
        <v>16954</v>
      </c>
      <c r="AT67" s="11">
        <f t="shared" si="36"/>
        <v>16954</v>
      </c>
      <c r="AU67" s="11"/>
      <c r="AV67" s="11">
        <f t="shared" si="24"/>
        <v>2444</v>
      </c>
      <c r="AW67" s="2">
        <f t="shared" si="25"/>
        <v>0</v>
      </c>
      <c r="AX67" s="11">
        <v>0</v>
      </c>
      <c r="AY67" s="11">
        <v>0</v>
      </c>
      <c r="BA67" s="11"/>
      <c r="BB67" s="11"/>
    </row>
    <row r="68" spans="1:57">
      <c r="A68" s="10" t="s">
        <v>130</v>
      </c>
      <c r="B68" s="10" t="s">
        <v>60</v>
      </c>
      <c r="C68" s="10" t="s">
        <v>94</v>
      </c>
      <c r="D68" s="11"/>
      <c r="E68" s="11"/>
      <c r="F68" s="11"/>
      <c r="G68" s="12"/>
      <c r="H68" s="11"/>
      <c r="I68" s="11"/>
      <c r="J68" s="12"/>
      <c r="K68" s="11"/>
      <c r="L68" s="11"/>
      <c r="M68" s="11"/>
      <c r="O68" s="11"/>
      <c r="P68" s="11"/>
      <c r="R68" s="11"/>
      <c r="S68" s="11"/>
      <c r="T68" s="11"/>
      <c r="V68" s="11"/>
      <c r="W68" s="11"/>
      <c r="X68" s="11"/>
      <c r="Y68" s="11"/>
      <c r="Z68" s="11"/>
      <c r="AB68" s="11"/>
      <c r="AC68" s="11"/>
      <c r="AD68" s="11"/>
      <c r="AE68" s="12"/>
      <c r="AF68" s="11">
        <v>1</v>
      </c>
      <c r="AG68" s="11">
        <v>17621.365384615383</v>
      </c>
      <c r="AH68" s="11">
        <f t="shared" si="37"/>
        <v>17621.365384615383</v>
      </c>
      <c r="AI68" s="11"/>
      <c r="AJ68" s="11">
        <f t="shared" si="20"/>
        <v>17621.365384615383</v>
      </c>
      <c r="AL68" s="11">
        <v>1</v>
      </c>
      <c r="AM68" s="11">
        <v>17621</v>
      </c>
      <c r="AN68" s="11">
        <f t="shared" si="21"/>
        <v>17621</v>
      </c>
      <c r="AO68" s="11"/>
      <c r="AP68" s="11">
        <f t="shared" si="22"/>
        <v>17621</v>
      </c>
      <c r="AR68" s="11">
        <v>2</v>
      </c>
      <c r="AS68" s="11">
        <v>17621</v>
      </c>
      <c r="AT68" s="11">
        <f t="shared" si="36"/>
        <v>8810.5</v>
      </c>
      <c r="AU68" s="11"/>
      <c r="AV68" s="11">
        <f t="shared" si="24"/>
        <v>17621</v>
      </c>
      <c r="AW68" s="2">
        <f t="shared" si="25"/>
        <v>0</v>
      </c>
      <c r="AX68" s="11">
        <v>1</v>
      </c>
      <c r="AY68" s="11">
        <v>0</v>
      </c>
      <c r="BA68" s="11"/>
      <c r="BB68" s="11"/>
    </row>
    <row r="69" spans="1:57">
      <c r="A69" s="10" t="s">
        <v>131</v>
      </c>
      <c r="B69" s="10" t="s">
        <v>36</v>
      </c>
      <c r="C69" s="10" t="s">
        <v>94</v>
      </c>
      <c r="D69" s="11">
        <v>0</v>
      </c>
      <c r="E69" s="11">
        <v>0</v>
      </c>
      <c r="F69" s="11">
        <f t="shared" si="40"/>
        <v>0</v>
      </c>
      <c r="G69" s="12"/>
      <c r="H69" s="11"/>
      <c r="I69" s="11"/>
      <c r="J69" s="12"/>
      <c r="K69" s="11">
        <v>1</v>
      </c>
      <c r="L69" s="11">
        <v>19580.599999999999</v>
      </c>
      <c r="M69" s="11">
        <f t="shared" si="35"/>
        <v>19580.599999999999</v>
      </c>
      <c r="O69" s="11">
        <v>1</v>
      </c>
      <c r="P69" s="11">
        <v>19580.599999999999</v>
      </c>
      <c r="R69" s="11">
        <v>0</v>
      </c>
      <c r="S69" s="11">
        <v>7499</v>
      </c>
      <c r="T69" s="11">
        <f>IF(R69=0,0,+S69/R69)</f>
        <v>0</v>
      </c>
      <c r="V69" s="11">
        <v>0</v>
      </c>
      <c r="W69" s="11">
        <v>7499</v>
      </c>
      <c r="X69" s="11">
        <f t="shared" si="26"/>
        <v>0</v>
      </c>
      <c r="Y69" s="11"/>
      <c r="Z69" s="11">
        <f>+W69-P69</f>
        <v>-12081.599999999999</v>
      </c>
      <c r="AB69" s="11">
        <v>0</v>
      </c>
      <c r="AC69" s="11">
        <v>7499</v>
      </c>
      <c r="AD69" s="11">
        <f t="shared" si="27"/>
        <v>0</v>
      </c>
      <c r="AE69" s="12"/>
      <c r="AF69" s="11">
        <v>0</v>
      </c>
      <c r="AG69" s="11">
        <v>0</v>
      </c>
      <c r="AH69" s="11">
        <f t="shared" si="37"/>
        <v>0</v>
      </c>
      <c r="AI69" s="11"/>
      <c r="AJ69" s="11">
        <f t="shared" si="20"/>
        <v>-19580.599999999999</v>
      </c>
      <c r="AL69" s="11">
        <v>0</v>
      </c>
      <c r="AM69" s="11">
        <v>0</v>
      </c>
      <c r="AN69" s="11">
        <f t="shared" si="21"/>
        <v>0</v>
      </c>
      <c r="AO69" s="11"/>
      <c r="AP69" s="11">
        <f t="shared" si="22"/>
        <v>-19580.599999999999</v>
      </c>
      <c r="AR69" s="11">
        <v>0</v>
      </c>
      <c r="AS69" s="11">
        <v>0</v>
      </c>
      <c r="AT69" s="11">
        <f t="shared" si="36"/>
        <v>0</v>
      </c>
      <c r="AU69" s="11"/>
      <c r="AV69" s="11">
        <f t="shared" si="24"/>
        <v>-19580.599999999999</v>
      </c>
      <c r="AW69" s="2">
        <f t="shared" si="25"/>
        <v>0</v>
      </c>
      <c r="AX69" s="11">
        <v>0</v>
      </c>
      <c r="AY69" s="11">
        <v>0</v>
      </c>
      <c r="BA69" s="11"/>
      <c r="BB69" s="11"/>
    </row>
    <row r="70" spans="1:57">
      <c r="A70" s="10" t="s">
        <v>132</v>
      </c>
      <c r="B70" s="10" t="s">
        <v>36</v>
      </c>
      <c r="C70" s="10" t="s">
        <v>94</v>
      </c>
      <c r="D70" s="11">
        <v>0</v>
      </c>
      <c r="E70" s="11">
        <v>0</v>
      </c>
      <c r="F70" s="11">
        <f t="shared" si="40"/>
        <v>0</v>
      </c>
      <c r="G70" s="12"/>
      <c r="H70" s="11">
        <v>2</v>
      </c>
      <c r="I70" s="11">
        <v>12394</v>
      </c>
      <c r="J70" s="12"/>
      <c r="K70" s="11">
        <v>0</v>
      </c>
      <c r="L70" s="11">
        <v>6817</v>
      </c>
      <c r="M70" s="11">
        <f t="shared" si="35"/>
        <v>0</v>
      </c>
      <c r="O70" s="11">
        <v>0</v>
      </c>
      <c r="P70" s="11">
        <v>6817</v>
      </c>
      <c r="R70" s="11"/>
      <c r="S70" s="11"/>
      <c r="T70" s="11">
        <f>IF(R70=0,0,+S70/R70)</f>
        <v>0</v>
      </c>
      <c r="V70" s="11">
        <v>0</v>
      </c>
      <c r="W70" s="11">
        <v>0</v>
      </c>
      <c r="X70" s="11">
        <f t="shared" si="26"/>
        <v>0</v>
      </c>
      <c r="Y70" s="11"/>
      <c r="Z70" s="11">
        <f>+W70-P70</f>
        <v>-6817</v>
      </c>
      <c r="AB70" s="11"/>
      <c r="AC70" s="11"/>
      <c r="AD70" s="11">
        <f t="shared" si="27"/>
        <v>0</v>
      </c>
      <c r="AE70" s="12"/>
      <c r="AF70" s="11">
        <v>0</v>
      </c>
      <c r="AG70" s="11">
        <v>0</v>
      </c>
      <c r="AH70" s="11">
        <f t="shared" si="37"/>
        <v>0</v>
      </c>
      <c r="AI70" s="11"/>
      <c r="AJ70" s="11">
        <f t="shared" si="20"/>
        <v>-6817</v>
      </c>
      <c r="AL70" s="11">
        <v>0</v>
      </c>
      <c r="AM70" s="11">
        <v>0</v>
      </c>
      <c r="AN70" s="11">
        <f t="shared" si="21"/>
        <v>0</v>
      </c>
      <c r="AO70" s="11"/>
      <c r="AP70" s="11">
        <f t="shared" si="22"/>
        <v>-6817</v>
      </c>
      <c r="AR70" s="11">
        <v>0</v>
      </c>
      <c r="AS70" s="11">
        <v>0</v>
      </c>
      <c r="AT70" s="11">
        <f t="shared" si="36"/>
        <v>0</v>
      </c>
      <c r="AU70" s="11"/>
      <c r="AV70" s="11">
        <f t="shared" si="24"/>
        <v>-6817</v>
      </c>
      <c r="AW70" s="2">
        <f t="shared" si="25"/>
        <v>0</v>
      </c>
      <c r="AX70" s="11">
        <v>0</v>
      </c>
      <c r="AY70" s="11">
        <v>0</v>
      </c>
      <c r="BA70" s="11"/>
      <c r="BB70" s="11"/>
    </row>
    <row r="71" spans="1:57">
      <c r="A71" s="10" t="s">
        <v>133</v>
      </c>
      <c r="B71" s="10" t="s">
        <v>134</v>
      </c>
      <c r="C71" s="10" t="s">
        <v>94</v>
      </c>
      <c r="D71" s="11"/>
      <c r="E71" s="11"/>
      <c r="F71" s="11"/>
      <c r="G71" s="12"/>
      <c r="H71" s="11"/>
      <c r="I71" s="11"/>
      <c r="J71" s="12"/>
      <c r="K71" s="11"/>
      <c r="L71" s="11"/>
      <c r="M71" s="11"/>
      <c r="O71" s="11"/>
      <c r="P71" s="11"/>
      <c r="R71" s="11"/>
      <c r="S71" s="11"/>
      <c r="T71" s="11"/>
      <c r="V71" s="11"/>
      <c r="W71" s="11"/>
      <c r="X71" s="11"/>
      <c r="Y71" s="11"/>
      <c r="Z71" s="11"/>
      <c r="AB71" s="11"/>
      <c r="AC71" s="11"/>
      <c r="AD71" s="11"/>
      <c r="AE71" s="12"/>
      <c r="AF71" s="11">
        <v>2</v>
      </c>
      <c r="AG71" s="11">
        <v>62400</v>
      </c>
      <c r="AH71" s="11">
        <f t="shared" si="37"/>
        <v>31200</v>
      </c>
      <c r="AI71" s="11"/>
      <c r="AJ71" s="11">
        <f t="shared" si="20"/>
        <v>62400</v>
      </c>
      <c r="AL71" s="11">
        <v>2</v>
      </c>
      <c r="AM71" s="11">
        <v>62400</v>
      </c>
      <c r="AN71" s="11">
        <f t="shared" si="21"/>
        <v>31200</v>
      </c>
      <c r="AO71" s="11"/>
      <c r="AP71" s="11">
        <f t="shared" si="22"/>
        <v>62400</v>
      </c>
      <c r="AR71" s="11">
        <v>0</v>
      </c>
      <c r="AS71" s="11">
        <v>26400</v>
      </c>
      <c r="AT71" s="11">
        <f t="shared" si="36"/>
        <v>0</v>
      </c>
      <c r="AU71" s="11"/>
      <c r="AV71" s="11">
        <f t="shared" si="24"/>
        <v>26400</v>
      </c>
      <c r="AW71" s="2">
        <f t="shared" si="25"/>
        <v>-36000</v>
      </c>
      <c r="AX71" s="11">
        <v>0</v>
      </c>
      <c r="AY71" s="11">
        <v>0</v>
      </c>
      <c r="BA71" s="11"/>
      <c r="BB71" s="11"/>
    </row>
    <row r="72" spans="1:57" customFormat="1">
      <c r="A72" s="10" t="s">
        <v>135</v>
      </c>
      <c r="B72" s="10" t="s">
        <v>36</v>
      </c>
      <c r="C72" s="10" t="s">
        <v>75</v>
      </c>
      <c r="D72" s="11">
        <v>0</v>
      </c>
      <c r="E72" s="11">
        <v>0</v>
      </c>
      <c r="F72" s="11">
        <f t="shared" si="40"/>
        <v>0</v>
      </c>
      <c r="G72" s="12"/>
      <c r="H72" s="11">
        <v>1</v>
      </c>
      <c r="I72" s="11">
        <v>26395.279999999999</v>
      </c>
      <c r="J72" s="12"/>
      <c r="K72" s="11">
        <v>0</v>
      </c>
      <c r="L72" s="11">
        <v>6893</v>
      </c>
      <c r="M72" s="11">
        <f t="shared" si="35"/>
        <v>0</v>
      </c>
      <c r="O72" s="11">
        <v>0</v>
      </c>
      <c r="P72" s="11">
        <v>10397</v>
      </c>
      <c r="Q72" s="2"/>
      <c r="R72" s="11"/>
      <c r="S72" s="11"/>
      <c r="T72" s="11">
        <f>IF(R72=0,0,+S72/R72)</f>
        <v>0</v>
      </c>
      <c r="U72" s="2"/>
      <c r="V72" s="11">
        <v>1</v>
      </c>
      <c r="W72" s="11">
        <v>12310</v>
      </c>
      <c r="X72" s="11">
        <f t="shared" si="26"/>
        <v>12310</v>
      </c>
      <c r="Y72" s="11"/>
      <c r="Z72" s="11">
        <f>+W72-P72</f>
        <v>1913</v>
      </c>
      <c r="AB72" s="11">
        <v>1</v>
      </c>
      <c r="AC72" s="11">
        <v>12310</v>
      </c>
      <c r="AD72" s="11">
        <f t="shared" si="27"/>
        <v>12310</v>
      </c>
      <c r="AE72" s="12"/>
      <c r="AF72" s="11">
        <v>2</v>
      </c>
      <c r="AG72" s="11">
        <v>53180</v>
      </c>
      <c r="AH72" s="11">
        <f t="shared" si="37"/>
        <v>26590</v>
      </c>
      <c r="AI72" s="11"/>
      <c r="AJ72" s="11">
        <f t="shared" si="20"/>
        <v>42783</v>
      </c>
      <c r="AL72" s="11">
        <v>2</v>
      </c>
      <c r="AM72" s="11">
        <v>53180</v>
      </c>
      <c r="AN72" s="11">
        <f t="shared" si="21"/>
        <v>26590</v>
      </c>
      <c r="AO72" s="11"/>
      <c r="AP72" s="11">
        <f t="shared" si="22"/>
        <v>42783</v>
      </c>
      <c r="AR72" s="11">
        <v>2</v>
      </c>
      <c r="AS72" s="11">
        <v>53180</v>
      </c>
      <c r="AT72" s="11">
        <f t="shared" si="36"/>
        <v>26590</v>
      </c>
      <c r="AU72" s="11"/>
      <c r="AV72" s="11">
        <f t="shared" si="24"/>
        <v>42783</v>
      </c>
      <c r="AW72" s="2">
        <f t="shared" si="25"/>
        <v>0</v>
      </c>
      <c r="AX72" s="11">
        <v>0</v>
      </c>
      <c r="AY72" s="11">
        <v>0</v>
      </c>
      <c r="BA72" s="11">
        <v>2</v>
      </c>
      <c r="BB72" s="11">
        <v>20900</v>
      </c>
    </row>
    <row r="73" spans="1:57">
      <c r="A73" s="10" t="s">
        <v>136</v>
      </c>
      <c r="B73" s="10" t="s">
        <v>60</v>
      </c>
      <c r="C73" s="10" t="s">
        <v>75</v>
      </c>
      <c r="D73" s="11">
        <v>3</v>
      </c>
      <c r="E73" s="11">
        <v>129930</v>
      </c>
      <c r="F73" s="11">
        <f t="shared" si="40"/>
        <v>43310</v>
      </c>
      <c r="G73" s="12"/>
      <c r="H73" s="11">
        <v>3</v>
      </c>
      <c r="I73" s="11">
        <v>152967</v>
      </c>
      <c r="J73" s="12"/>
      <c r="K73" s="11">
        <v>1</v>
      </c>
      <c r="L73" s="11">
        <v>99572</v>
      </c>
      <c r="M73" s="11">
        <f t="shared" si="35"/>
        <v>99572</v>
      </c>
      <c r="O73" s="11">
        <v>1</v>
      </c>
      <c r="P73" s="11">
        <v>99572</v>
      </c>
      <c r="R73" s="11">
        <v>1</v>
      </c>
      <c r="S73" s="11">
        <v>75000</v>
      </c>
      <c r="T73" s="11">
        <f>IF(R73=0,0,+S73/R73)</f>
        <v>75000</v>
      </c>
      <c r="V73" s="11">
        <v>1</v>
      </c>
      <c r="W73" s="11">
        <v>75000</v>
      </c>
      <c r="X73" s="11">
        <f t="shared" si="26"/>
        <v>75000</v>
      </c>
      <c r="Y73" s="11"/>
      <c r="Z73" s="11">
        <f>+W73-P73</f>
        <v>-24572</v>
      </c>
      <c r="AB73" s="11">
        <v>1</v>
      </c>
      <c r="AC73" s="11">
        <v>75000</v>
      </c>
      <c r="AD73" s="11">
        <f t="shared" si="27"/>
        <v>75000</v>
      </c>
      <c r="AE73" s="12"/>
      <c r="AF73" s="11">
        <v>1</v>
      </c>
      <c r="AG73" s="11">
        <v>75000</v>
      </c>
      <c r="AH73" s="11">
        <f t="shared" si="37"/>
        <v>75000</v>
      </c>
      <c r="AI73" s="11"/>
      <c r="AJ73" s="11">
        <f t="shared" si="20"/>
        <v>-24572</v>
      </c>
      <c r="AL73" s="11">
        <v>1</v>
      </c>
      <c r="AM73" s="11">
        <v>75000</v>
      </c>
      <c r="AN73" s="11">
        <f t="shared" si="21"/>
        <v>75000</v>
      </c>
      <c r="AO73" s="11"/>
      <c r="AP73" s="11">
        <f t="shared" si="22"/>
        <v>-24572</v>
      </c>
      <c r="AR73" s="11">
        <v>1</v>
      </c>
      <c r="AS73" s="11">
        <v>75000</v>
      </c>
      <c r="AT73" s="11">
        <f t="shared" si="36"/>
        <v>75000</v>
      </c>
      <c r="AU73" s="11"/>
      <c r="AV73" s="11">
        <f t="shared" si="24"/>
        <v>-24572</v>
      </c>
      <c r="AW73" s="2">
        <f t="shared" si="25"/>
        <v>0</v>
      </c>
      <c r="AX73" s="11">
        <v>0</v>
      </c>
      <c r="AY73" s="11">
        <v>0</v>
      </c>
      <c r="BA73" s="10"/>
      <c r="BB73" s="10"/>
      <c r="BC73"/>
      <c r="BD73"/>
      <c r="BE73"/>
    </row>
    <row r="74" spans="1:57">
      <c r="A74" s="13"/>
      <c r="B74" s="13"/>
      <c r="C74" s="13"/>
      <c r="D74" s="14">
        <f>SUM(D23:D73)</f>
        <v>155</v>
      </c>
      <c r="E74" s="14">
        <f>SUM(E23:E73)</f>
        <v>4843118.9533333331</v>
      </c>
      <c r="F74" s="11">
        <f t="shared" si="40"/>
        <v>31245.928731182794</v>
      </c>
      <c r="G74" s="12"/>
      <c r="H74" s="14">
        <f>SUM(H23:H73)</f>
        <v>148</v>
      </c>
      <c r="I74" s="14">
        <f>SUM(I23:I73)</f>
        <v>5682987.9853333328</v>
      </c>
      <c r="J74" s="12"/>
      <c r="K74" s="15">
        <f>SUM(K23:K73)</f>
        <v>143</v>
      </c>
      <c r="L74" s="15">
        <f>SUM(L23:L73)</f>
        <v>6949871.5073076915</v>
      </c>
      <c r="M74" s="11">
        <f t="shared" si="35"/>
        <v>48600.500051102739</v>
      </c>
      <c r="O74" s="15">
        <f>SUM(O23:O73)</f>
        <v>138</v>
      </c>
      <c r="P74" s="15">
        <f>SUM(P23:P73)</f>
        <v>6933714.1773076914</v>
      </c>
      <c r="R74" s="15">
        <f>SUM(R23:R73)</f>
        <v>136</v>
      </c>
      <c r="S74" s="15">
        <f>SUM(S23:S73)</f>
        <v>6049663</v>
      </c>
      <c r="T74" s="11">
        <f>IF(R74=0,0,+S74/R74)</f>
        <v>44482.816176470587</v>
      </c>
      <c r="V74" s="15">
        <f>SUM(V23:V73)</f>
        <v>152</v>
      </c>
      <c r="W74" s="15">
        <f>SUM(W23:W73)</f>
        <v>6297533.692307692</v>
      </c>
      <c r="X74" s="14">
        <f t="shared" si="26"/>
        <v>41431.142712550609</v>
      </c>
      <c r="Y74" s="15">
        <f>SUM(Y23:Y73)</f>
        <v>310140.64</v>
      </c>
      <c r="Z74" s="15">
        <f>+W74-P74</f>
        <v>-636180.4849999994</v>
      </c>
      <c r="AB74" s="15">
        <f>SUM(AB23:AB73)</f>
        <v>156</v>
      </c>
      <c r="AC74" s="15">
        <f>SUM(AC23:AC73)</f>
        <v>6423235.692307692</v>
      </c>
      <c r="AD74" s="14">
        <f t="shared" si="27"/>
        <v>41174.587771203151</v>
      </c>
      <c r="AE74" s="17"/>
      <c r="AF74" s="15">
        <f>SUM(AF23:AF73)</f>
        <v>163</v>
      </c>
      <c r="AG74" s="15">
        <f>SUM(AG23:AG73)</f>
        <v>6302441.673076923</v>
      </c>
      <c r="AH74" s="14">
        <f t="shared" si="37"/>
        <v>38665.286337895232</v>
      </c>
      <c r="AI74" s="15">
        <f>SUM(AI23:AI73)</f>
        <v>320717.64</v>
      </c>
      <c r="AJ74" s="15">
        <f>SUM(AJ23:AJ73)</f>
        <v>-631272.50423076947</v>
      </c>
      <c r="AL74" s="15">
        <f>SUM(AL23:AL73)</f>
        <v>134</v>
      </c>
      <c r="AM74" s="15">
        <f>SUM(AM23:AM73)</f>
        <v>6470311</v>
      </c>
      <c r="AN74" s="14">
        <f t="shared" si="21"/>
        <v>48285.90298507463</v>
      </c>
      <c r="AO74" s="15">
        <f>SUM(AO23:AO73)</f>
        <v>320717.64</v>
      </c>
      <c r="AP74" s="15">
        <f>SUM(AP23:AP73)</f>
        <v>-463403.17730769224</v>
      </c>
      <c r="AR74" s="15">
        <f>SUM(AR23:AR73)</f>
        <v>135</v>
      </c>
      <c r="AS74" s="15">
        <f>SUM(AS23:AS73)</f>
        <v>6507130</v>
      </c>
      <c r="AT74" s="14">
        <f t="shared" si="36"/>
        <v>48200.962962962964</v>
      </c>
      <c r="AU74" s="15">
        <f>SUM(AU23:AU73)</f>
        <v>320717.64</v>
      </c>
      <c r="AV74" s="15">
        <f>SUM(AV23:AV73)</f>
        <v>-426584.1773076923</v>
      </c>
      <c r="AW74" s="2">
        <f t="shared" si="25"/>
        <v>36819</v>
      </c>
      <c r="AX74" s="15">
        <f>SUM(AX23:AX73)</f>
        <v>21</v>
      </c>
      <c r="AY74" s="15">
        <f>SUM(AY23:AY73)</f>
        <v>483609</v>
      </c>
      <c r="AZ74" s="15">
        <f t="shared" ref="AZ74" si="41">SUM(AZ23:AZ73)</f>
        <v>0</v>
      </c>
      <c r="BA74" s="15">
        <f>SUM(BA23:BA73)</f>
        <v>104</v>
      </c>
      <c r="BB74" s="15">
        <f>SUM(BB23:BB73)</f>
        <v>777994.92999999993</v>
      </c>
      <c r="BC74"/>
      <c r="BD74"/>
      <c r="BE74"/>
    </row>
    <row r="75" spans="1:57">
      <c r="A75"/>
      <c r="B75"/>
      <c r="C75"/>
      <c r="D75"/>
      <c r="E75" s="11">
        <f>+E74/D74</f>
        <v>31245.928731182794</v>
      </c>
      <c r="F75"/>
      <c r="G75"/>
      <c r="H75"/>
      <c r="I75" s="11">
        <f>+I74/H74</f>
        <v>38398.567468468464</v>
      </c>
      <c r="J75"/>
      <c r="K75"/>
      <c r="L75" s="11">
        <f>+L74/K74</f>
        <v>48600.500051102739</v>
      </c>
      <c r="M75"/>
      <c r="O75"/>
      <c r="P75" s="11">
        <f>+P74/O74</f>
        <v>50244.305632664429</v>
      </c>
      <c r="Q75"/>
      <c r="R75"/>
      <c r="S75" s="11">
        <f>+S74/R74</f>
        <v>44482.816176470587</v>
      </c>
      <c r="T75"/>
      <c r="U75"/>
      <c r="V75"/>
      <c r="W75" s="11">
        <f>+W74/V74</f>
        <v>41431.142712550609</v>
      </c>
      <c r="X75"/>
      <c r="AB75"/>
      <c r="AC75" s="11">
        <f>+AC74/AB74</f>
        <v>41174.587771203151</v>
      </c>
      <c r="AD75"/>
      <c r="AF75"/>
      <c r="AG75" s="11">
        <f>+AG74/AF74</f>
        <v>38665.286337895232</v>
      </c>
      <c r="AH75"/>
      <c r="AL75"/>
      <c r="AM75" s="11">
        <f>+AM74/AL74</f>
        <v>48285.90298507463</v>
      </c>
      <c r="AN75"/>
      <c r="AR75"/>
      <c r="AS75" s="11">
        <f>+AS74/AR74</f>
        <v>48200.962962962964</v>
      </c>
      <c r="AT75"/>
      <c r="AX75"/>
      <c r="AY75" s="11">
        <f>+AY74/AX74</f>
        <v>23029</v>
      </c>
      <c r="BC75"/>
      <c r="BD75"/>
      <c r="BE75"/>
    </row>
    <row r="76" spans="1:57">
      <c r="A76" s="2" t="s">
        <v>138</v>
      </c>
      <c r="AL76"/>
      <c r="AM76"/>
      <c r="AN76"/>
      <c r="AO76"/>
      <c r="AP76"/>
      <c r="AR76"/>
      <c r="AS76"/>
      <c r="AT76"/>
      <c r="AU76"/>
      <c r="AV76"/>
      <c r="BC76"/>
      <c r="BD76"/>
      <c r="BE76"/>
    </row>
    <row r="77" spans="1:57">
      <c r="A77" s="2" t="s">
        <v>139</v>
      </c>
      <c r="BA77" s="2">
        <v>107</v>
      </c>
      <c r="BB77" s="2">
        <v>879361.83</v>
      </c>
    </row>
    <row r="78" spans="1:57">
      <c r="A78" s="2" t="s">
        <v>141</v>
      </c>
    </row>
    <row r="79" spans="1:57">
      <c r="A79" s="2" t="s">
        <v>142</v>
      </c>
    </row>
    <row r="80" spans="1:57" ht="13.5" thickBot="1"/>
    <row r="81" spans="1:51" ht="13.5" thickBot="1">
      <c r="A81" s="26" t="s">
        <v>143</v>
      </c>
      <c r="B81" s="27">
        <v>44348</v>
      </c>
      <c r="C81" s="28">
        <v>44440</v>
      </c>
    </row>
    <row r="82" spans="1:51">
      <c r="A82" s="25" t="s">
        <v>144</v>
      </c>
      <c r="B82" s="25">
        <v>1</v>
      </c>
      <c r="C82" s="25">
        <v>0</v>
      </c>
    </row>
    <row r="83" spans="1:51">
      <c r="A83" s="10" t="s">
        <v>145</v>
      </c>
      <c r="B83" s="10">
        <v>0</v>
      </c>
      <c r="C83" s="10">
        <v>1</v>
      </c>
    </row>
    <row r="84" spans="1:51">
      <c r="A84" s="10" t="s">
        <v>146</v>
      </c>
      <c r="B84" s="10">
        <v>2</v>
      </c>
      <c r="C84" s="10">
        <v>0</v>
      </c>
    </row>
    <row r="85" spans="1:51">
      <c r="A85" s="10" t="s">
        <v>147</v>
      </c>
      <c r="B85" s="10">
        <v>0</v>
      </c>
      <c r="C85" s="10">
        <v>2</v>
      </c>
    </row>
    <row r="86" spans="1:51">
      <c r="A86" s="10" t="s">
        <v>148</v>
      </c>
      <c r="B86" s="10">
        <v>4</v>
      </c>
      <c r="C86" s="10">
        <v>0</v>
      </c>
    </row>
    <row r="87" spans="1:51">
      <c r="A87" s="10" t="s">
        <v>149</v>
      </c>
      <c r="B87" s="10">
        <v>7</v>
      </c>
      <c r="C87" s="10">
        <v>4</v>
      </c>
    </row>
    <row r="88" spans="1:51">
      <c r="A88" s="10" t="s">
        <v>150</v>
      </c>
      <c r="B88" s="10">
        <v>8</v>
      </c>
      <c r="C88" s="10">
        <v>7</v>
      </c>
    </row>
    <row r="89" spans="1:51">
      <c r="A89" s="10" t="s">
        <v>151</v>
      </c>
      <c r="B89" s="10">
        <v>15</v>
      </c>
      <c r="C89" s="10">
        <v>9</v>
      </c>
    </row>
    <row r="90" spans="1:51">
      <c r="A90" s="10" t="s">
        <v>152</v>
      </c>
      <c r="B90" s="10">
        <v>26</v>
      </c>
      <c r="C90" s="10">
        <v>15</v>
      </c>
    </row>
    <row r="91" spans="1:51" customFormat="1">
      <c r="A91" s="10" t="s">
        <v>153</v>
      </c>
      <c r="B91" s="10">
        <v>14</v>
      </c>
      <c r="C91" s="10">
        <v>28</v>
      </c>
      <c r="D91" s="2"/>
      <c r="E91" s="2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AB91" s="2"/>
      <c r="AC91" s="2"/>
      <c r="AD91" s="2"/>
      <c r="AF91" s="2"/>
      <c r="AG91" s="2"/>
      <c r="AH91" s="2"/>
      <c r="AX91" s="2"/>
      <c r="AY91" s="2"/>
    </row>
    <row r="92" spans="1:51" customFormat="1">
      <c r="A92" s="10" t="s">
        <v>154</v>
      </c>
      <c r="B92" s="10">
        <v>35</v>
      </c>
      <c r="C92" s="10">
        <v>14</v>
      </c>
      <c r="D92" s="2"/>
      <c r="E92" s="2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AB92" s="2"/>
      <c r="AC92" s="2"/>
      <c r="AD92" s="2"/>
      <c r="AF92" s="2"/>
      <c r="AG92" s="2"/>
      <c r="AH92" s="2"/>
      <c r="AX92" s="2"/>
      <c r="AY92" s="2"/>
    </row>
    <row r="93" spans="1:51" customFormat="1">
      <c r="A93" s="10" t="s">
        <v>155</v>
      </c>
      <c r="B93" s="29">
        <v>31</v>
      </c>
      <c r="C93" s="10">
        <v>33</v>
      </c>
      <c r="D93" s="2"/>
      <c r="E93" s="2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AB93" s="2"/>
      <c r="AC93" s="2"/>
      <c r="AD93" s="2"/>
      <c r="AF93" s="2"/>
      <c r="AG93" s="2"/>
      <c r="AH93" s="2"/>
      <c r="AX93" s="2"/>
      <c r="AY93" s="2"/>
    </row>
    <row r="94" spans="1:51" customFormat="1">
      <c r="A94" s="10" t="s">
        <v>156</v>
      </c>
      <c r="B94" s="10">
        <v>10</v>
      </c>
      <c r="C94" s="29">
        <v>11</v>
      </c>
      <c r="D94" s="2"/>
      <c r="E94" s="2"/>
      <c r="F94" s="2"/>
      <c r="G94" s="2"/>
      <c r="H94" s="2"/>
      <c r="I94" s="2"/>
      <c r="J94" s="2"/>
      <c r="K94" s="2"/>
      <c r="L94" s="2"/>
      <c r="M94" s="2"/>
      <c r="T94" s="2"/>
      <c r="X94" s="2"/>
      <c r="AD94" s="2"/>
      <c r="AH94" s="2"/>
    </row>
    <row r="95" spans="1:51" customFormat="1">
      <c r="A95" s="18" t="s">
        <v>157</v>
      </c>
      <c r="B95" s="18">
        <v>8</v>
      </c>
      <c r="C95" s="18">
        <v>7</v>
      </c>
    </row>
    <row r="96" spans="1:51" customFormat="1">
      <c r="A96" s="18" t="s">
        <v>158</v>
      </c>
      <c r="B96" s="18">
        <v>2</v>
      </c>
      <c r="C96" s="18">
        <v>3</v>
      </c>
    </row>
    <row r="97" spans="1:3" customFormat="1">
      <c r="A97" s="19" t="s">
        <v>160</v>
      </c>
      <c r="B97" s="13">
        <f>SUM(B82:B96)</f>
        <v>163</v>
      </c>
      <c r="C97" s="13">
        <f>SUM(C82:C96)</f>
        <v>134</v>
      </c>
    </row>
    <row r="98" spans="1:3" customFormat="1"/>
    <row r="99" spans="1:3" customFormat="1"/>
    <row r="100" spans="1:3" customFormat="1"/>
    <row r="101" spans="1:3" customFormat="1"/>
    <row r="102" spans="1:3" customFormat="1"/>
    <row r="103" spans="1:3" customFormat="1"/>
    <row r="104" spans="1:3" customFormat="1"/>
    <row r="105" spans="1:3" customFormat="1"/>
    <row r="106" spans="1:3" customFormat="1"/>
    <row r="107" spans="1:3" customFormat="1"/>
    <row r="108" spans="1:3" customFormat="1"/>
    <row r="109" spans="1:3" customFormat="1"/>
    <row r="110" spans="1:3" customFormat="1"/>
    <row r="111" spans="1:3" customFormat="1"/>
    <row r="112" spans="1:3" customFormat="1"/>
    <row r="113" spans="1:51" customFormat="1"/>
    <row r="114" spans="1:51">
      <c r="A114"/>
      <c r="B114"/>
      <c r="C114"/>
      <c r="D114"/>
      <c r="E114"/>
      <c r="F114"/>
      <c r="G114"/>
      <c r="H114"/>
      <c r="I114"/>
      <c r="J114"/>
      <c r="K114"/>
      <c r="L114"/>
      <c r="M114"/>
      <c r="O114"/>
      <c r="P114"/>
      <c r="Q114"/>
      <c r="R114"/>
      <c r="S114"/>
      <c r="T114"/>
      <c r="U114"/>
      <c r="V114"/>
      <c r="W114"/>
      <c r="X114"/>
      <c r="AB114"/>
      <c r="AC114"/>
      <c r="AD114"/>
      <c r="AF114"/>
      <c r="AG114"/>
      <c r="AH114"/>
      <c r="AX114"/>
      <c r="AY114"/>
    </row>
    <row r="115" spans="1:51">
      <c r="A115"/>
      <c r="B115"/>
      <c r="C115"/>
      <c r="D115"/>
      <c r="E115"/>
      <c r="F115"/>
      <c r="G115"/>
      <c r="H115"/>
      <c r="I115"/>
      <c r="J115"/>
      <c r="K115"/>
      <c r="L115"/>
      <c r="M115"/>
      <c r="O115"/>
      <c r="P115"/>
      <c r="Q115"/>
      <c r="R115"/>
      <c r="S115"/>
      <c r="T115"/>
      <c r="U115"/>
      <c r="V115"/>
      <c r="W115"/>
      <c r="X115"/>
      <c r="AB115"/>
      <c r="AC115"/>
      <c r="AD115"/>
      <c r="AF115"/>
      <c r="AG115"/>
      <c r="AH115"/>
      <c r="AX115"/>
      <c r="AY115"/>
    </row>
    <row r="116" spans="1:51">
      <c r="A116"/>
      <c r="B116"/>
      <c r="C116"/>
      <c r="D116"/>
      <c r="E116"/>
      <c r="F116"/>
      <c r="G116"/>
      <c r="H116"/>
      <c r="I116"/>
      <c r="J116"/>
      <c r="K116"/>
      <c r="L116"/>
      <c r="M116"/>
      <c r="O116"/>
      <c r="P116"/>
      <c r="Q116"/>
      <c r="R116"/>
      <c r="S116"/>
      <c r="T116"/>
      <c r="U116"/>
      <c r="V116"/>
      <c r="W116"/>
      <c r="X116"/>
      <c r="AB116"/>
      <c r="AC116"/>
      <c r="AD116"/>
      <c r="AF116"/>
      <c r="AG116"/>
      <c r="AH116"/>
      <c r="AX116"/>
      <c r="AY116"/>
    </row>
    <row r="117" spans="1:51">
      <c r="A117"/>
      <c r="B117"/>
      <c r="C117"/>
      <c r="D117"/>
      <c r="E117"/>
      <c r="F117"/>
      <c r="G117"/>
      <c r="H117"/>
      <c r="I117"/>
      <c r="J117"/>
      <c r="K117"/>
      <c r="L117"/>
      <c r="M117"/>
      <c r="T117"/>
      <c r="X117"/>
      <c r="AD117"/>
      <c r="AH117"/>
    </row>
  </sheetData>
  <mergeCells count="1">
    <mergeCell ref="BA20:BB20"/>
  </mergeCells>
  <pageMargins left="0.31496062992125984" right="0.11811023622047245" top="0.15748031496062992" bottom="0.15748031496062992" header="0.11811023622047245" footer="0.11811023622047245"/>
  <pageSetup paperSize="9" scale="55" fitToHeight="0" orientation="landscape" r:id="rId1"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17"/>
  <sheetViews>
    <sheetView zoomScaleNormal="100" workbookViewId="0">
      <pane xSplit="1" ySplit="2" topLeftCell="AL15" activePane="bottomRight" state="frozen"/>
      <selection pane="bottomRight" activeCell="AU20" sqref="AU20:AV20"/>
      <selection pane="bottomLeft" activeCell="A3" sqref="A3"/>
      <selection pane="topRight" activeCell="B1" sqref="B1"/>
    </sheetView>
  </sheetViews>
  <sheetFormatPr defaultRowHeight="12.75"/>
  <cols>
    <col min="1" max="1" width="34.42578125" style="2" customWidth="1"/>
    <col min="2" max="2" width="14" style="2" customWidth="1"/>
    <col min="3" max="3" width="25.140625" style="2" customWidth="1"/>
    <col min="4" max="4" width="8.85546875" style="2" hidden="1" customWidth="1"/>
    <col min="5" max="5" width="9.85546875" style="2" hidden="1" customWidth="1"/>
    <col min="6" max="6" width="10.140625" style="2" hidden="1" customWidth="1"/>
    <col min="7" max="7" width="2.7109375" style="2" hidden="1" customWidth="1"/>
    <col min="8" max="8" width="7.85546875" style="2" hidden="1" customWidth="1"/>
    <col min="9" max="9" width="9.42578125" style="2" hidden="1" customWidth="1"/>
    <col min="10" max="10" width="2.7109375" style="2" hidden="1" customWidth="1"/>
    <col min="11" max="11" width="6.42578125" style="2" hidden="1" customWidth="1"/>
    <col min="12" max="12" width="9.5703125" style="2" hidden="1" customWidth="1"/>
    <col min="13" max="13" width="10.140625" style="2" hidden="1" customWidth="1"/>
    <col min="14" max="14" width="3" hidden="1" customWidth="1"/>
    <col min="15" max="15" width="9.140625" style="2"/>
    <col min="16" max="16" width="9.42578125" style="2" bestFit="1" customWidth="1"/>
    <col min="17" max="17" width="3.42578125" style="2" customWidth="1"/>
    <col min="18" max="18" width="0" style="2" hidden="1" customWidth="1"/>
    <col min="19" max="19" width="9.5703125" style="2" hidden="1" customWidth="1"/>
    <col min="20" max="20" width="8.5703125" style="2" hidden="1" customWidth="1"/>
    <col min="21" max="21" width="2.7109375" style="2" hidden="1" customWidth="1"/>
    <col min="22" max="22" width="9.140625" style="2" customWidth="1"/>
    <col min="23" max="23" width="9.5703125" style="2" customWidth="1"/>
    <col min="24" max="24" width="8.5703125" style="2" customWidth="1"/>
    <col min="25" max="26" width="12.7109375" style="2" hidden="1" customWidth="1"/>
    <col min="27" max="27" width="4.140625" style="2" customWidth="1"/>
    <col min="28" max="28" width="9.28515625" style="2" hidden="1" customWidth="1"/>
    <col min="29" max="29" width="10.7109375" style="2" hidden="1" customWidth="1"/>
    <col min="30" max="30" width="8.5703125" style="2" hidden="1" customWidth="1"/>
    <col min="31" max="31" width="3.7109375" style="2" hidden="1" customWidth="1"/>
    <col min="32" max="32" width="9.28515625" style="2" bestFit="1" customWidth="1"/>
    <col min="33" max="33" width="10.7109375" style="2" bestFit="1" customWidth="1"/>
    <col min="34" max="34" width="8.5703125" style="2" bestFit="1" customWidth="1"/>
    <col min="35" max="36" width="12.7109375" style="2" customWidth="1"/>
    <col min="37" max="37" width="3" style="2" customWidth="1"/>
    <col min="38" max="40" width="11" style="2" customWidth="1"/>
    <col min="41" max="41" width="12.140625" style="2" customWidth="1"/>
    <col min="42" max="42" width="11" style="2" customWidth="1"/>
    <col min="43" max="43" width="4.42578125" style="2" customWidth="1"/>
    <col min="44" max="45" width="11.7109375" style="2" customWidth="1"/>
    <col min="46" max="46" width="3.85546875" style="2" customWidth="1"/>
    <col min="47" max="47" width="12.28515625" style="2" customWidth="1"/>
    <col min="48" max="48" width="11.140625" style="2" bestFit="1" customWidth="1"/>
    <col min="49" max="16384" width="9.140625" style="2"/>
  </cols>
  <sheetData>
    <row r="1" spans="1:50" ht="13.5" thickBot="1">
      <c r="A1" s="20" t="s">
        <v>0</v>
      </c>
      <c r="B1" s="21">
        <v>44446</v>
      </c>
      <c r="AR1"/>
      <c r="AS1"/>
      <c r="AT1"/>
      <c r="AU1"/>
      <c r="AV1"/>
      <c r="AW1"/>
      <c r="AX1"/>
    </row>
    <row r="2" spans="1:50" customFormat="1" ht="54.75" customHeight="1" thickBo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/>
      <c r="H2" s="5" t="s">
        <v>7</v>
      </c>
      <c r="I2" s="5" t="s">
        <v>8</v>
      </c>
      <c r="J2" s="8"/>
      <c r="K2" s="5" t="s">
        <v>9</v>
      </c>
      <c r="L2" s="5" t="s">
        <v>10</v>
      </c>
      <c r="M2" s="7" t="s">
        <v>6</v>
      </c>
      <c r="O2" s="3" t="s">
        <v>11</v>
      </c>
      <c r="P2" s="6" t="s">
        <v>12</v>
      </c>
      <c r="R2" s="5" t="s">
        <v>13</v>
      </c>
      <c r="S2" s="5" t="s">
        <v>14</v>
      </c>
      <c r="T2" s="7" t="s">
        <v>6</v>
      </c>
      <c r="U2" s="2"/>
      <c r="V2" s="3" t="s">
        <v>15</v>
      </c>
      <c r="W2" s="5" t="s">
        <v>16</v>
      </c>
      <c r="X2" s="7" t="s">
        <v>6</v>
      </c>
      <c r="Y2" s="5" t="s">
        <v>17</v>
      </c>
      <c r="Z2" s="5" t="s">
        <v>18</v>
      </c>
      <c r="AB2" s="3" t="s">
        <v>19</v>
      </c>
      <c r="AC2" s="5" t="s">
        <v>20</v>
      </c>
      <c r="AD2" s="7" t="s">
        <v>6</v>
      </c>
      <c r="AE2" s="16"/>
      <c r="AF2" s="3" t="s">
        <v>21</v>
      </c>
      <c r="AG2" s="5" t="s">
        <v>22</v>
      </c>
      <c r="AH2" s="7" t="s">
        <v>6</v>
      </c>
      <c r="AI2" s="5" t="s">
        <v>17</v>
      </c>
      <c r="AJ2" s="6" t="s">
        <v>23</v>
      </c>
      <c r="AK2" s="16"/>
      <c r="AL2" s="23" t="s">
        <v>24</v>
      </c>
      <c r="AM2" s="5" t="s">
        <v>25</v>
      </c>
      <c r="AN2" s="7" t="s">
        <v>6</v>
      </c>
      <c r="AO2" s="5" t="s">
        <v>17</v>
      </c>
      <c r="AP2" s="6" t="s">
        <v>26</v>
      </c>
      <c r="AQ2" s="16"/>
      <c r="AR2" s="2"/>
      <c r="AS2" s="2"/>
      <c r="AT2" s="2"/>
      <c r="AU2" s="2"/>
      <c r="AV2" s="2"/>
    </row>
    <row r="3" spans="1:50">
      <c r="D3" s="9"/>
      <c r="E3" s="9" t="s">
        <v>33</v>
      </c>
      <c r="F3" s="9" t="s">
        <v>34</v>
      </c>
      <c r="I3" s="9" t="s">
        <v>33</v>
      </c>
      <c r="L3" s="9" t="s">
        <v>33</v>
      </c>
      <c r="P3" s="9" t="s">
        <v>33</v>
      </c>
      <c r="S3" s="9" t="s">
        <v>33</v>
      </c>
      <c r="T3" s="9" t="s">
        <v>34</v>
      </c>
      <c r="W3" s="9" t="s">
        <v>33</v>
      </c>
      <c r="Y3" s="9"/>
      <c r="Z3" s="9"/>
      <c r="AC3" s="9" t="s">
        <v>33</v>
      </c>
      <c r="AD3" s="9" t="s">
        <v>34</v>
      </c>
      <c r="AE3" s="9"/>
      <c r="AG3" s="9" t="s">
        <v>33</v>
      </c>
      <c r="AH3" s="9" t="s">
        <v>34</v>
      </c>
      <c r="AI3" s="9"/>
      <c r="AJ3" s="9" t="s">
        <v>33</v>
      </c>
      <c r="AM3" s="9" t="s">
        <v>33</v>
      </c>
      <c r="AN3" s="9" t="s">
        <v>34</v>
      </c>
      <c r="AO3" s="9"/>
      <c r="AP3" s="9" t="s">
        <v>33</v>
      </c>
      <c r="AW3"/>
      <c r="AX3"/>
    </row>
    <row r="4" spans="1:50">
      <c r="A4" s="10" t="s">
        <v>35</v>
      </c>
      <c r="B4" s="10" t="s">
        <v>36</v>
      </c>
      <c r="C4" s="10" t="s">
        <v>37</v>
      </c>
      <c r="D4" s="11"/>
      <c r="E4" s="11"/>
      <c r="F4" s="11">
        <f t="shared" ref="F4:F12" si="0">IF(D4=0,0,+E4/D4)</f>
        <v>0</v>
      </c>
      <c r="G4" s="12"/>
      <c r="H4" s="11">
        <v>2</v>
      </c>
      <c r="I4" s="11">
        <v>89204.66</v>
      </c>
      <c r="J4" s="12"/>
      <c r="K4" s="11">
        <v>1</v>
      </c>
      <c r="L4" s="11">
        <v>69731</v>
      </c>
      <c r="M4" s="11">
        <f t="shared" ref="M4:M12" si="1">IF(K4=0,0,+L4/K4)</f>
        <v>69731</v>
      </c>
      <c r="O4" s="11">
        <v>1</v>
      </c>
      <c r="P4" s="11">
        <v>69731</v>
      </c>
      <c r="R4" s="11">
        <v>1</v>
      </c>
      <c r="S4" s="11">
        <v>49000</v>
      </c>
      <c r="T4" s="11">
        <f t="shared" ref="T4:T16" si="2">IF(R4=0,0,+S4/R4)</f>
        <v>49000</v>
      </c>
      <c r="V4" s="11">
        <v>1</v>
      </c>
      <c r="W4" s="11">
        <v>49000</v>
      </c>
      <c r="X4" s="11">
        <f>IF(V4=0,0,+W4/V4)</f>
        <v>49000</v>
      </c>
      <c r="Y4" s="11"/>
      <c r="Z4" s="11">
        <f t="shared" ref="Z4:Z16" si="3">+W4-P4</f>
        <v>-20731</v>
      </c>
      <c r="AB4" s="11">
        <v>1</v>
      </c>
      <c r="AC4" s="11">
        <v>49000</v>
      </c>
      <c r="AD4" s="11">
        <f>IF(AB4=0,0,+AC4/AB4)</f>
        <v>49000</v>
      </c>
      <c r="AE4" s="12"/>
      <c r="AF4" s="11">
        <v>1</v>
      </c>
      <c r="AG4" s="11">
        <v>49000</v>
      </c>
      <c r="AH4" s="11">
        <f>IF(AF4=0,0,+AG4/AF4)</f>
        <v>49000</v>
      </c>
      <c r="AI4" s="11"/>
      <c r="AJ4" s="11">
        <f>+AG4-$P4</f>
        <v>-20731</v>
      </c>
      <c r="AL4" s="11">
        <v>1</v>
      </c>
      <c r="AM4" s="11">
        <v>49000</v>
      </c>
      <c r="AN4" s="11">
        <f>IF(AL4=0,0,+AM4/AL4)</f>
        <v>49000</v>
      </c>
      <c r="AO4" s="11"/>
      <c r="AP4" s="11">
        <f t="shared" ref="AP4:AP13" si="4">+AM4-$P4</f>
        <v>-20731</v>
      </c>
      <c r="AW4"/>
      <c r="AX4"/>
    </row>
    <row r="5" spans="1:50">
      <c r="A5" s="10" t="s">
        <v>41</v>
      </c>
      <c r="B5" s="10" t="s">
        <v>42</v>
      </c>
      <c r="C5" s="10" t="s">
        <v>43</v>
      </c>
      <c r="D5" s="11"/>
      <c r="E5" s="11"/>
      <c r="F5" s="11">
        <f t="shared" si="0"/>
        <v>0</v>
      </c>
      <c r="G5" s="12"/>
      <c r="H5" s="11">
        <v>0</v>
      </c>
      <c r="I5" s="11">
        <v>15795</v>
      </c>
      <c r="J5" s="12"/>
      <c r="K5" s="11">
        <v>2</v>
      </c>
      <c r="L5" s="11">
        <v>124169</v>
      </c>
      <c r="M5" s="11">
        <f t="shared" si="1"/>
        <v>62084.5</v>
      </c>
      <c r="O5" s="11">
        <v>2</v>
      </c>
      <c r="P5" s="11">
        <v>124169</v>
      </c>
      <c r="R5" s="11">
        <v>4</v>
      </c>
      <c r="S5" s="11">
        <v>601779</v>
      </c>
      <c r="T5" s="11">
        <f t="shared" si="2"/>
        <v>150444.75</v>
      </c>
      <c r="V5" s="11">
        <v>4</v>
      </c>
      <c r="W5" s="11">
        <v>601779</v>
      </c>
      <c r="X5" s="11">
        <f>IF(V5=0,0,+W5/V5)</f>
        <v>150444.75</v>
      </c>
      <c r="Y5" s="11"/>
      <c r="Z5" s="11">
        <f t="shared" si="3"/>
        <v>477610</v>
      </c>
      <c r="AB5" s="11">
        <v>4</v>
      </c>
      <c r="AC5" s="11">
        <v>601779</v>
      </c>
      <c r="AD5" s="11">
        <f>IF(AB5=0,0,+AC5/AB5)</f>
        <v>150444.75</v>
      </c>
      <c r="AE5" s="12"/>
      <c r="AF5" s="11">
        <v>4</v>
      </c>
      <c r="AG5" s="11">
        <v>683592</v>
      </c>
      <c r="AH5" s="11">
        <f>IF(AF5=0,0,+AG5/AF5)</f>
        <v>170898</v>
      </c>
      <c r="AI5" s="11"/>
      <c r="AJ5" s="11">
        <f t="shared" ref="AJ5:AJ16" si="5">+AG5-$P5</f>
        <v>559423</v>
      </c>
      <c r="AL5" s="11">
        <v>4</v>
      </c>
      <c r="AM5" s="11">
        <v>683592</v>
      </c>
      <c r="AN5" s="11">
        <f>IF(AL5=0,0,+AM5/AL5)</f>
        <v>170898</v>
      </c>
      <c r="AO5" s="11"/>
      <c r="AP5" s="11">
        <f t="shared" si="4"/>
        <v>559423</v>
      </c>
      <c r="AW5"/>
      <c r="AX5"/>
    </row>
    <row r="6" spans="1:50">
      <c r="A6" s="10" t="s">
        <v>44</v>
      </c>
      <c r="B6" s="10" t="s">
        <v>36</v>
      </c>
      <c r="C6" s="10" t="s">
        <v>43</v>
      </c>
      <c r="D6" s="11"/>
      <c r="E6" s="11"/>
      <c r="F6" s="11">
        <f t="shared" si="0"/>
        <v>0</v>
      </c>
      <c r="G6" s="12"/>
      <c r="H6" s="11"/>
      <c r="I6" s="11"/>
      <c r="J6" s="12"/>
      <c r="K6" s="11"/>
      <c r="L6" s="11"/>
      <c r="M6" s="11">
        <f t="shared" si="1"/>
        <v>0</v>
      </c>
      <c r="O6" s="11"/>
      <c r="P6" s="11"/>
      <c r="R6" s="11">
        <v>1</v>
      </c>
      <c r="S6" s="11">
        <v>4760</v>
      </c>
      <c r="T6" s="11">
        <f t="shared" si="2"/>
        <v>4760</v>
      </c>
      <c r="V6" s="11">
        <v>1</v>
      </c>
      <c r="W6" s="11">
        <v>4760</v>
      </c>
      <c r="X6" s="11">
        <f t="shared" ref="X6:X17" si="6">IF(V6=0,0,+W6/V6)</f>
        <v>4760</v>
      </c>
      <c r="Y6" s="11"/>
      <c r="Z6" s="11">
        <f t="shared" si="3"/>
        <v>4760</v>
      </c>
      <c r="AB6" s="11">
        <v>1</v>
      </c>
      <c r="AC6" s="11">
        <v>4760</v>
      </c>
      <c r="AD6" s="11">
        <f t="shared" ref="AD6:AD17" si="7">IF(AB6=0,0,+AC6/AB6)</f>
        <v>4760</v>
      </c>
      <c r="AE6" s="12"/>
      <c r="AF6" s="11">
        <v>1</v>
      </c>
      <c r="AG6" s="11">
        <v>8250</v>
      </c>
      <c r="AH6" s="11">
        <f t="shared" ref="AH6:AH16" si="8">IF(AF6=0,0,+AG6/AF6)</f>
        <v>8250</v>
      </c>
      <c r="AI6" s="11"/>
      <c r="AJ6" s="11">
        <f t="shared" si="5"/>
        <v>8250</v>
      </c>
      <c r="AL6" s="11">
        <v>1</v>
      </c>
      <c r="AM6" s="11">
        <v>8250</v>
      </c>
      <c r="AN6" s="11">
        <f t="shared" ref="AN6:AN13" si="9">IF(AL6=0,0,+AM6/AL6)</f>
        <v>8250</v>
      </c>
      <c r="AO6" s="11"/>
      <c r="AP6" s="11">
        <f t="shared" si="4"/>
        <v>8250</v>
      </c>
      <c r="AW6"/>
      <c r="AX6"/>
    </row>
    <row r="7" spans="1:50">
      <c r="A7" s="10" t="s">
        <v>45</v>
      </c>
      <c r="B7" s="10" t="s">
        <v>46</v>
      </c>
      <c r="C7" s="10" t="s">
        <v>47</v>
      </c>
      <c r="D7" s="11"/>
      <c r="E7" s="11"/>
      <c r="F7" s="11">
        <f t="shared" si="0"/>
        <v>0</v>
      </c>
      <c r="G7" s="12"/>
      <c r="H7" s="11">
        <v>18</v>
      </c>
      <c r="I7" s="11">
        <v>233952.08</v>
      </c>
      <c r="J7" s="12"/>
      <c r="K7" s="11">
        <v>28</v>
      </c>
      <c r="L7" s="11">
        <v>470072.98</v>
      </c>
      <c r="M7" s="11">
        <f t="shared" si="1"/>
        <v>16788.320714285714</v>
      </c>
      <c r="O7" s="11">
        <v>28</v>
      </c>
      <c r="P7" s="11">
        <v>470072.98</v>
      </c>
      <c r="R7" s="11">
        <v>45</v>
      </c>
      <c r="S7" s="11">
        <v>823344</v>
      </c>
      <c r="T7" s="11">
        <f t="shared" si="2"/>
        <v>18296.533333333333</v>
      </c>
      <c r="V7" s="11">
        <v>45</v>
      </c>
      <c r="W7" s="11">
        <v>823344</v>
      </c>
      <c r="X7" s="11">
        <f t="shared" si="6"/>
        <v>18296.533333333333</v>
      </c>
      <c r="Y7" s="11"/>
      <c r="Z7" s="11">
        <f t="shared" si="3"/>
        <v>353271.02</v>
      </c>
      <c r="AB7" s="11">
        <v>45</v>
      </c>
      <c r="AC7" s="11">
        <v>823344</v>
      </c>
      <c r="AD7" s="11">
        <f t="shared" si="7"/>
        <v>18296.533333333333</v>
      </c>
      <c r="AE7" s="12"/>
      <c r="AF7" s="11">
        <v>46</v>
      </c>
      <c r="AG7" s="11">
        <v>1001033</v>
      </c>
      <c r="AH7" s="11">
        <f t="shared" si="8"/>
        <v>21761.58695652174</v>
      </c>
      <c r="AI7" s="11"/>
      <c r="AJ7" s="11">
        <f t="shared" si="5"/>
        <v>530960.02</v>
      </c>
      <c r="AL7" s="11">
        <v>1</v>
      </c>
      <c r="AM7" s="11">
        <v>427712</v>
      </c>
      <c r="AN7" s="11">
        <f t="shared" si="9"/>
        <v>427712</v>
      </c>
      <c r="AO7" s="11"/>
      <c r="AP7" s="11">
        <f t="shared" si="4"/>
        <v>-42360.979999999981</v>
      </c>
      <c r="AW7"/>
      <c r="AX7"/>
    </row>
    <row r="8" spans="1:50">
      <c r="A8" s="10" t="s">
        <v>48</v>
      </c>
      <c r="B8" s="10" t="s">
        <v>49</v>
      </c>
      <c r="C8" s="10" t="s">
        <v>37</v>
      </c>
      <c r="D8" s="11"/>
      <c r="E8" s="11"/>
      <c r="F8" s="11">
        <f t="shared" si="0"/>
        <v>0</v>
      </c>
      <c r="G8" s="12"/>
      <c r="H8" s="11">
        <v>0</v>
      </c>
      <c r="I8" s="11">
        <v>19776.34</v>
      </c>
      <c r="J8" s="12"/>
      <c r="K8" s="11">
        <v>1</v>
      </c>
      <c r="L8" s="11">
        <v>25811</v>
      </c>
      <c r="M8" s="11">
        <f t="shared" si="1"/>
        <v>25811</v>
      </c>
      <c r="O8" s="11">
        <v>1</v>
      </c>
      <c r="P8" s="11">
        <v>25811</v>
      </c>
      <c r="R8" s="11">
        <v>1</v>
      </c>
      <c r="S8" s="11">
        <v>44739</v>
      </c>
      <c r="T8" s="11">
        <f t="shared" si="2"/>
        <v>44739</v>
      </c>
      <c r="V8" s="11">
        <v>1</v>
      </c>
      <c r="W8" s="11">
        <v>44739</v>
      </c>
      <c r="X8" s="11">
        <f t="shared" si="6"/>
        <v>44739</v>
      </c>
      <c r="Y8" s="11"/>
      <c r="Z8" s="11">
        <f t="shared" si="3"/>
        <v>18928</v>
      </c>
      <c r="AB8" s="11">
        <v>1</v>
      </c>
      <c r="AC8" s="11">
        <v>44739</v>
      </c>
      <c r="AD8" s="11">
        <f t="shared" si="7"/>
        <v>44739</v>
      </c>
      <c r="AE8" s="12"/>
      <c r="AF8" s="11">
        <v>1</v>
      </c>
      <c r="AG8" s="11">
        <v>44739</v>
      </c>
      <c r="AH8" s="11">
        <f t="shared" si="8"/>
        <v>44739</v>
      </c>
      <c r="AI8" s="11"/>
      <c r="AJ8" s="11">
        <f t="shared" si="5"/>
        <v>18928</v>
      </c>
      <c r="AL8" s="11">
        <v>1</v>
      </c>
      <c r="AM8" s="11">
        <v>44739</v>
      </c>
      <c r="AN8" s="11">
        <f t="shared" si="9"/>
        <v>44739</v>
      </c>
      <c r="AO8" s="11"/>
      <c r="AP8" s="11">
        <f t="shared" si="4"/>
        <v>18928</v>
      </c>
      <c r="AW8"/>
      <c r="AX8"/>
    </row>
    <row r="9" spans="1:50">
      <c r="A9" s="10" t="s">
        <v>50</v>
      </c>
      <c r="B9" s="10" t="s">
        <v>51</v>
      </c>
      <c r="C9" s="10"/>
      <c r="D9" s="11"/>
      <c r="E9" s="11"/>
      <c r="F9" s="11">
        <f t="shared" si="0"/>
        <v>0</v>
      </c>
      <c r="G9" s="12"/>
      <c r="H9" s="11"/>
      <c r="I9" s="11"/>
      <c r="J9" s="12"/>
      <c r="K9" s="11">
        <v>1</v>
      </c>
      <c r="L9" s="11">
        <v>10688</v>
      </c>
      <c r="M9" s="11">
        <f t="shared" si="1"/>
        <v>10688</v>
      </c>
      <c r="O9" s="11">
        <v>1</v>
      </c>
      <c r="P9" s="11">
        <v>10688</v>
      </c>
      <c r="R9" s="11">
        <v>1</v>
      </c>
      <c r="S9" s="11">
        <v>18525</v>
      </c>
      <c r="T9" s="11">
        <f t="shared" si="2"/>
        <v>18525</v>
      </c>
      <c r="V9" s="11">
        <v>1</v>
      </c>
      <c r="W9" s="11">
        <v>18525</v>
      </c>
      <c r="X9" s="11">
        <f t="shared" si="6"/>
        <v>18525</v>
      </c>
      <c r="Y9" s="11"/>
      <c r="Z9" s="11">
        <f t="shared" si="3"/>
        <v>7837</v>
      </c>
      <c r="AB9" s="11">
        <v>1</v>
      </c>
      <c r="AC9" s="11">
        <v>18525</v>
      </c>
      <c r="AD9" s="11">
        <f t="shared" si="7"/>
        <v>18525</v>
      </c>
      <c r="AE9" s="12"/>
      <c r="AF9" s="11">
        <v>1</v>
      </c>
      <c r="AG9" s="11">
        <v>18525</v>
      </c>
      <c r="AH9" s="11">
        <f t="shared" si="8"/>
        <v>18525</v>
      </c>
      <c r="AI9" s="11"/>
      <c r="AJ9" s="11">
        <f t="shared" si="5"/>
        <v>7837</v>
      </c>
      <c r="AL9" s="11">
        <v>1</v>
      </c>
      <c r="AM9" s="11">
        <v>18525</v>
      </c>
      <c r="AN9" s="11">
        <f t="shared" si="9"/>
        <v>18525</v>
      </c>
      <c r="AO9" s="11"/>
      <c r="AP9" s="11">
        <f t="shared" si="4"/>
        <v>7837</v>
      </c>
      <c r="AW9"/>
      <c r="AX9"/>
    </row>
    <row r="10" spans="1:50">
      <c r="A10" s="10" t="s">
        <v>52</v>
      </c>
      <c r="B10" s="10" t="s">
        <v>36</v>
      </c>
      <c r="C10" s="10" t="s">
        <v>43</v>
      </c>
      <c r="D10" s="11"/>
      <c r="E10" s="11"/>
      <c r="F10" s="11">
        <f t="shared" si="0"/>
        <v>0</v>
      </c>
      <c r="G10" s="12"/>
      <c r="H10" s="11">
        <v>22</v>
      </c>
      <c r="I10" s="11">
        <v>920079.22999999986</v>
      </c>
      <c r="J10" s="12"/>
      <c r="K10" s="11">
        <v>17</v>
      </c>
      <c r="L10" s="11">
        <v>437742</v>
      </c>
      <c r="M10" s="11">
        <f t="shared" si="1"/>
        <v>25749.529411764706</v>
      </c>
      <c r="O10" s="11">
        <v>17</v>
      </c>
      <c r="P10" s="11">
        <v>437742</v>
      </c>
      <c r="R10" s="11">
        <v>16</v>
      </c>
      <c r="S10" s="11">
        <v>376241</v>
      </c>
      <c r="T10" s="11">
        <f t="shared" si="2"/>
        <v>23515.0625</v>
      </c>
      <c r="V10" s="11">
        <v>16</v>
      </c>
      <c r="W10" s="11">
        <v>376241</v>
      </c>
      <c r="X10" s="11">
        <f t="shared" si="6"/>
        <v>23515.0625</v>
      </c>
      <c r="Y10" s="11"/>
      <c r="Z10" s="11">
        <f t="shared" si="3"/>
        <v>-61501</v>
      </c>
      <c r="AB10" s="11">
        <v>16</v>
      </c>
      <c r="AC10" s="11">
        <v>376241</v>
      </c>
      <c r="AD10" s="11">
        <f t="shared" si="7"/>
        <v>23515.0625</v>
      </c>
      <c r="AE10" s="12"/>
      <c r="AF10" s="11">
        <v>17</v>
      </c>
      <c r="AG10" s="11">
        <v>366709</v>
      </c>
      <c r="AH10" s="11">
        <f t="shared" si="8"/>
        <v>21571.117647058825</v>
      </c>
      <c r="AI10" s="11"/>
      <c r="AJ10" s="11">
        <f t="shared" si="5"/>
        <v>-71033</v>
      </c>
      <c r="AL10" s="11">
        <v>0</v>
      </c>
      <c r="AM10" s="11">
        <v>154229</v>
      </c>
      <c r="AN10" s="11">
        <f t="shared" si="9"/>
        <v>0</v>
      </c>
      <c r="AO10" s="11"/>
      <c r="AP10" s="11">
        <f t="shared" si="4"/>
        <v>-283513</v>
      </c>
      <c r="AW10"/>
      <c r="AX10"/>
    </row>
    <row r="11" spans="1:50">
      <c r="A11" s="10" t="s">
        <v>53</v>
      </c>
      <c r="B11" s="10" t="s">
        <v>51</v>
      </c>
      <c r="C11" s="10" t="s">
        <v>47</v>
      </c>
      <c r="D11" s="11"/>
      <c r="E11" s="11"/>
      <c r="F11" s="11">
        <f t="shared" si="0"/>
        <v>0</v>
      </c>
      <c r="G11" s="12"/>
      <c r="H11" s="11">
        <v>21</v>
      </c>
      <c r="I11" s="11">
        <v>51863.743333333332</v>
      </c>
      <c r="J11" s="12"/>
      <c r="K11" s="11">
        <v>37</v>
      </c>
      <c r="L11" s="11">
        <v>54724.5</v>
      </c>
      <c r="M11" s="11">
        <f t="shared" si="1"/>
        <v>1479.0405405405406</v>
      </c>
      <c r="O11" s="11">
        <v>37</v>
      </c>
      <c r="P11" s="11">
        <v>54724.5</v>
      </c>
      <c r="R11" s="11">
        <v>30</v>
      </c>
      <c r="S11" s="11">
        <v>45495</v>
      </c>
      <c r="T11" s="11">
        <f t="shared" si="2"/>
        <v>1516.5</v>
      </c>
      <c r="V11" s="11">
        <v>30</v>
      </c>
      <c r="W11" s="11">
        <v>45495</v>
      </c>
      <c r="X11" s="11">
        <f t="shared" si="6"/>
        <v>1516.5</v>
      </c>
      <c r="Y11" s="11"/>
      <c r="Z11" s="11">
        <f t="shared" si="3"/>
        <v>-9229.5</v>
      </c>
      <c r="AB11" s="11">
        <v>30</v>
      </c>
      <c r="AC11" s="11">
        <v>45495</v>
      </c>
      <c r="AD11" s="11">
        <f t="shared" si="7"/>
        <v>1516.5</v>
      </c>
      <c r="AE11" s="12"/>
      <c r="AF11" s="11">
        <v>30</v>
      </c>
      <c r="AG11" s="11">
        <v>33179</v>
      </c>
      <c r="AH11" s="11">
        <f t="shared" si="8"/>
        <v>1105.9666666666667</v>
      </c>
      <c r="AI11" s="11"/>
      <c r="AJ11" s="11">
        <f t="shared" si="5"/>
        <v>-21545.5</v>
      </c>
      <c r="AL11" s="11">
        <v>31</v>
      </c>
      <c r="AM11" s="11">
        <v>33179</v>
      </c>
      <c r="AN11" s="11">
        <f t="shared" si="9"/>
        <v>1070.2903225806451</v>
      </c>
      <c r="AO11" s="11"/>
      <c r="AP11" s="11">
        <f t="shared" si="4"/>
        <v>-21545.5</v>
      </c>
      <c r="AW11"/>
      <c r="AX11"/>
    </row>
    <row r="12" spans="1:50">
      <c r="A12" s="10" t="s">
        <v>54</v>
      </c>
      <c r="B12" s="10" t="s">
        <v>36</v>
      </c>
      <c r="C12" s="10" t="s">
        <v>47</v>
      </c>
      <c r="D12" s="11"/>
      <c r="E12" s="11"/>
      <c r="F12" s="11">
        <f t="shared" si="0"/>
        <v>0</v>
      </c>
      <c r="G12" s="12"/>
      <c r="H12" s="11">
        <v>2</v>
      </c>
      <c r="I12" s="11">
        <v>25758.699999999997</v>
      </c>
      <c r="J12" s="12"/>
      <c r="K12" s="11">
        <v>5</v>
      </c>
      <c r="L12" s="11">
        <v>10150</v>
      </c>
      <c r="M12" s="11">
        <f t="shared" si="1"/>
        <v>2030</v>
      </c>
      <c r="O12" s="11">
        <v>5</v>
      </c>
      <c r="P12" s="11">
        <v>10150</v>
      </c>
      <c r="R12" s="11">
        <v>1</v>
      </c>
      <c r="S12" s="11">
        <v>14058</v>
      </c>
      <c r="T12" s="11">
        <f t="shared" si="2"/>
        <v>14058</v>
      </c>
      <c r="V12" s="11">
        <v>1</v>
      </c>
      <c r="W12" s="11">
        <v>14058</v>
      </c>
      <c r="X12" s="11">
        <f t="shared" si="6"/>
        <v>14058</v>
      </c>
      <c r="Y12" s="11"/>
      <c r="Z12" s="11">
        <f t="shared" si="3"/>
        <v>3908</v>
      </c>
      <c r="AB12" s="11">
        <v>1</v>
      </c>
      <c r="AC12" s="11">
        <v>14058</v>
      </c>
      <c r="AD12" s="11">
        <f t="shared" si="7"/>
        <v>14058</v>
      </c>
      <c r="AE12" s="12"/>
      <c r="AF12" s="11">
        <v>1</v>
      </c>
      <c r="AG12" s="11">
        <v>11466</v>
      </c>
      <c r="AH12" s="11">
        <f t="shared" si="8"/>
        <v>11466</v>
      </c>
      <c r="AI12" s="11"/>
      <c r="AJ12" s="11">
        <f t="shared" si="5"/>
        <v>1316</v>
      </c>
      <c r="AL12" s="11">
        <v>1</v>
      </c>
      <c r="AM12" s="11">
        <v>11466</v>
      </c>
      <c r="AN12" s="11">
        <f t="shared" si="9"/>
        <v>11466</v>
      </c>
      <c r="AO12" s="11"/>
      <c r="AP12" s="11">
        <f t="shared" si="4"/>
        <v>1316</v>
      </c>
      <c r="AW12"/>
      <c r="AX12"/>
    </row>
    <row r="13" spans="1:50">
      <c r="A13" s="10" t="s">
        <v>55</v>
      </c>
      <c r="B13" s="10" t="s">
        <v>56</v>
      </c>
      <c r="C13" s="10" t="s">
        <v>43</v>
      </c>
      <c r="D13" s="11"/>
      <c r="E13" s="11"/>
      <c r="F13" s="11">
        <f>IF(D13=0,0,+E13/D13)</f>
        <v>0</v>
      </c>
      <c r="G13" s="12"/>
      <c r="H13" s="11">
        <v>1</v>
      </c>
      <c r="I13" s="11">
        <v>57631</v>
      </c>
      <c r="J13" s="12"/>
      <c r="K13" s="11">
        <v>2</v>
      </c>
      <c r="L13" s="11">
        <v>197615</v>
      </c>
      <c r="M13" s="11">
        <f>IF(K13=0,0,+L13/K13)</f>
        <v>98807.5</v>
      </c>
      <c r="O13" s="11">
        <v>2</v>
      </c>
      <c r="P13" s="11">
        <v>197615</v>
      </c>
      <c r="R13" s="11">
        <v>2</v>
      </c>
      <c r="S13" s="11">
        <v>267182</v>
      </c>
      <c r="T13" s="11">
        <f t="shared" si="2"/>
        <v>133591</v>
      </c>
      <c r="V13" s="11">
        <v>2</v>
      </c>
      <c r="W13" s="11">
        <v>267182</v>
      </c>
      <c r="X13" s="11">
        <f t="shared" si="6"/>
        <v>133591</v>
      </c>
      <c r="Y13" s="11"/>
      <c r="Z13" s="11">
        <f t="shared" si="3"/>
        <v>69567</v>
      </c>
      <c r="AB13" s="11">
        <v>2</v>
      </c>
      <c r="AC13" s="11">
        <v>267182</v>
      </c>
      <c r="AD13" s="11">
        <f t="shared" si="7"/>
        <v>133591</v>
      </c>
      <c r="AE13" s="12"/>
      <c r="AF13" s="11">
        <v>2</v>
      </c>
      <c r="AG13" s="11">
        <v>267182</v>
      </c>
      <c r="AH13" s="11">
        <f t="shared" si="8"/>
        <v>133591</v>
      </c>
      <c r="AI13" s="11"/>
      <c r="AJ13" s="11">
        <f t="shared" si="5"/>
        <v>69567</v>
      </c>
      <c r="AL13" s="11">
        <v>2</v>
      </c>
      <c r="AM13" s="11">
        <v>267182</v>
      </c>
      <c r="AN13" s="11">
        <f t="shared" si="9"/>
        <v>133591</v>
      </c>
      <c r="AO13" s="11"/>
      <c r="AP13" s="11">
        <f t="shared" si="4"/>
        <v>69567</v>
      </c>
      <c r="AW13"/>
      <c r="AX13"/>
    </row>
    <row r="14" spans="1:50">
      <c r="A14" s="10" t="s">
        <v>57</v>
      </c>
      <c r="B14" s="10" t="s">
        <v>51</v>
      </c>
      <c r="C14" s="10" t="s">
        <v>47</v>
      </c>
      <c r="D14" s="11"/>
      <c r="E14" s="11"/>
      <c r="F14" s="11"/>
      <c r="G14" s="12"/>
      <c r="H14" s="11">
        <v>1</v>
      </c>
      <c r="I14" s="11">
        <v>17263</v>
      </c>
      <c r="J14" s="12"/>
      <c r="K14" s="11">
        <v>3</v>
      </c>
      <c r="L14" s="11">
        <v>24066</v>
      </c>
      <c r="M14" s="11"/>
      <c r="O14" s="11">
        <v>3</v>
      </c>
      <c r="P14" s="11">
        <v>24066</v>
      </c>
      <c r="R14" s="11"/>
      <c r="S14" s="11"/>
      <c r="T14" s="11"/>
      <c r="V14" s="11"/>
      <c r="W14" s="11"/>
      <c r="X14" s="11"/>
      <c r="Y14" s="11"/>
      <c r="Z14" s="11"/>
      <c r="AB14" s="11"/>
      <c r="AC14" s="11"/>
      <c r="AD14" s="11"/>
      <c r="AE14" s="12"/>
      <c r="AF14" s="11"/>
      <c r="AG14" s="11"/>
      <c r="AH14" s="11"/>
      <c r="AI14" s="11"/>
      <c r="AJ14" s="11"/>
      <c r="AL14" s="11"/>
      <c r="AM14" s="11"/>
      <c r="AN14" s="11"/>
      <c r="AO14" s="11"/>
      <c r="AP14" s="11"/>
      <c r="AW14"/>
      <c r="AX14"/>
    </row>
    <row r="15" spans="1:50">
      <c r="A15" s="10" t="s">
        <v>58</v>
      </c>
      <c r="B15" s="10" t="s">
        <v>36</v>
      </c>
      <c r="C15" s="10" t="s">
        <v>43</v>
      </c>
      <c r="D15" s="11"/>
      <c r="E15" s="11"/>
      <c r="F15" s="11">
        <f>IF(D15=0,0,+E15/D15)</f>
        <v>0</v>
      </c>
      <c r="G15" s="12"/>
      <c r="H15" s="11">
        <v>1</v>
      </c>
      <c r="I15" s="11">
        <v>6981</v>
      </c>
      <c r="J15" s="12"/>
      <c r="K15" s="11">
        <v>1</v>
      </c>
      <c r="L15" s="11">
        <v>12100</v>
      </c>
      <c r="M15" s="11">
        <f>IF(K15=0,0,+L15/K15)</f>
        <v>12100</v>
      </c>
      <c r="O15" s="11">
        <v>1</v>
      </c>
      <c r="P15" s="11">
        <v>12100</v>
      </c>
      <c r="R15" s="11">
        <v>1</v>
      </c>
      <c r="S15" s="11">
        <v>12100</v>
      </c>
      <c r="T15" s="11">
        <f t="shared" si="2"/>
        <v>12100</v>
      </c>
      <c r="V15" s="11">
        <v>1</v>
      </c>
      <c r="W15" s="11">
        <v>12100</v>
      </c>
      <c r="X15" s="11">
        <f t="shared" si="6"/>
        <v>12100</v>
      </c>
      <c r="Y15" s="11"/>
      <c r="Z15" s="11">
        <f t="shared" si="3"/>
        <v>0</v>
      </c>
      <c r="AB15" s="11">
        <v>1</v>
      </c>
      <c r="AC15" s="11">
        <v>12100</v>
      </c>
      <c r="AD15" s="11">
        <f t="shared" si="7"/>
        <v>12100</v>
      </c>
      <c r="AE15" s="12"/>
      <c r="AF15" s="11">
        <v>1</v>
      </c>
      <c r="AG15" s="11">
        <v>12100</v>
      </c>
      <c r="AH15" s="11">
        <f t="shared" si="8"/>
        <v>12100</v>
      </c>
      <c r="AI15" s="11"/>
      <c r="AJ15" s="11">
        <f t="shared" si="5"/>
        <v>0</v>
      </c>
      <c r="AL15" s="11">
        <v>1</v>
      </c>
      <c r="AM15" s="11">
        <v>12100</v>
      </c>
      <c r="AN15" s="11">
        <f t="shared" ref="AN15:AN17" si="10">IF(AL15=0,0,+AM15/AL15)</f>
        <v>12100</v>
      </c>
      <c r="AO15" s="11"/>
      <c r="AP15" s="11">
        <f>+AM15-$P15</f>
        <v>0</v>
      </c>
      <c r="AW15"/>
      <c r="AX15"/>
    </row>
    <row r="16" spans="1:50">
      <c r="A16" s="10" t="s">
        <v>59</v>
      </c>
      <c r="B16" s="10" t="s">
        <v>60</v>
      </c>
      <c r="C16" s="10" t="s">
        <v>47</v>
      </c>
      <c r="D16" s="11"/>
      <c r="E16" s="11"/>
      <c r="F16" s="11">
        <f>IF(D16=0,0,+E16/D16)</f>
        <v>0</v>
      </c>
      <c r="G16" s="12"/>
      <c r="H16" s="11">
        <v>2</v>
      </c>
      <c r="I16" s="11">
        <v>23693</v>
      </c>
      <c r="J16" s="12"/>
      <c r="K16" s="11">
        <v>4</v>
      </c>
      <c r="L16" s="11">
        <v>21536</v>
      </c>
      <c r="M16" s="11">
        <f>IF(K16=0,0,+L16/K16)</f>
        <v>5384</v>
      </c>
      <c r="O16" s="11">
        <v>4</v>
      </c>
      <c r="P16" s="11">
        <v>21536</v>
      </c>
      <c r="R16" s="11">
        <v>5</v>
      </c>
      <c r="S16" s="11">
        <v>12117</v>
      </c>
      <c r="T16" s="11">
        <f t="shared" si="2"/>
        <v>2423.4</v>
      </c>
      <c r="V16" s="11">
        <v>5</v>
      </c>
      <c r="W16" s="11">
        <v>12117</v>
      </c>
      <c r="X16" s="11">
        <f t="shared" si="6"/>
        <v>2423.4</v>
      </c>
      <c r="Y16" s="11"/>
      <c r="Z16" s="11">
        <f t="shared" si="3"/>
        <v>-9419</v>
      </c>
      <c r="AB16" s="11">
        <v>5</v>
      </c>
      <c r="AC16" s="11">
        <v>12117</v>
      </c>
      <c r="AD16" s="11">
        <f t="shared" si="7"/>
        <v>2423.4</v>
      </c>
      <c r="AE16" s="12"/>
      <c r="AF16" s="11">
        <v>5</v>
      </c>
      <c r="AG16" s="11">
        <v>41345</v>
      </c>
      <c r="AH16" s="11">
        <f t="shared" si="8"/>
        <v>8269</v>
      </c>
      <c r="AI16" s="11"/>
      <c r="AJ16" s="11">
        <f t="shared" si="5"/>
        <v>19809</v>
      </c>
      <c r="AL16" s="11">
        <v>5</v>
      </c>
      <c r="AM16" s="11">
        <v>41345</v>
      </c>
      <c r="AN16" s="11">
        <f t="shared" si="10"/>
        <v>8269</v>
      </c>
      <c r="AO16" s="11"/>
      <c r="AP16" s="11">
        <f>+AM16-$P16</f>
        <v>19809</v>
      </c>
      <c r="AW16"/>
      <c r="AX16"/>
    </row>
    <row r="17" spans="1:50">
      <c r="A17" s="13"/>
      <c r="B17" s="13"/>
      <c r="C17" s="13"/>
      <c r="D17" s="14">
        <f>SUM(D4:D16)</f>
        <v>0</v>
      </c>
      <c r="E17" s="14">
        <f>SUM(E4:E16)</f>
        <v>0</v>
      </c>
      <c r="F17" s="11">
        <f t="shared" ref="F17" si="11">IF(D17=0,0,+E17/D17)</f>
        <v>0</v>
      </c>
      <c r="G17" s="12"/>
      <c r="H17" s="14">
        <f>SUM(H4:H16)</f>
        <v>70</v>
      </c>
      <c r="I17" s="14">
        <f>SUM(I4:I16)</f>
        <v>1461997.7533333332</v>
      </c>
      <c r="J17" s="12"/>
      <c r="K17" s="15">
        <f>SUM(K4:K16)</f>
        <v>102</v>
      </c>
      <c r="L17" s="15">
        <f>SUM(L4:L16)</f>
        <v>1458405.48</v>
      </c>
      <c r="M17" s="11">
        <f t="shared" ref="M17" si="12">IF(K17=0,0,+L17/K17)</f>
        <v>14298.09294117647</v>
      </c>
      <c r="O17" s="15">
        <f>SUM(O4:O16)</f>
        <v>102</v>
      </c>
      <c r="P17" s="15">
        <f>SUM(P4:P16)</f>
        <v>1458405.48</v>
      </c>
      <c r="R17" s="15">
        <f>SUM(R4:R16)</f>
        <v>108</v>
      </c>
      <c r="S17" s="15">
        <f>SUM(S4:S16)</f>
        <v>2269340</v>
      </c>
      <c r="T17" s="11">
        <f>IF(R17=0,0,+S17/R17)</f>
        <v>21012.407407407409</v>
      </c>
      <c r="V17" s="15">
        <f>SUM(V4:V16)</f>
        <v>108</v>
      </c>
      <c r="W17" s="15">
        <f>SUM(W4:W16)</f>
        <v>2269340</v>
      </c>
      <c r="X17" s="14">
        <f t="shared" si="6"/>
        <v>21012.407407407409</v>
      </c>
      <c r="Y17" s="15">
        <f>SUM(Y4:Y16)</f>
        <v>0</v>
      </c>
      <c r="Z17" s="15">
        <f>+W17-P17</f>
        <v>810934.52</v>
      </c>
      <c r="AB17" s="15">
        <f>SUM(AB4:AB16)</f>
        <v>108</v>
      </c>
      <c r="AC17" s="15">
        <f>SUM(AC4:AC16)</f>
        <v>2269340</v>
      </c>
      <c r="AD17" s="14">
        <f t="shared" si="7"/>
        <v>21012.407407407409</v>
      </c>
      <c r="AE17" s="17"/>
      <c r="AF17" s="15">
        <f>SUM(AF4:AF16)</f>
        <v>110</v>
      </c>
      <c r="AG17" s="15">
        <f>SUM(AG4:AG16)</f>
        <v>2537120</v>
      </c>
      <c r="AH17" s="14">
        <f t="shared" ref="AH17" si="13">IF(AF17=0,0,+AG17/AF17)</f>
        <v>23064.727272727272</v>
      </c>
      <c r="AI17" s="15">
        <f>SUM(AI4:AI16)</f>
        <v>0</v>
      </c>
      <c r="AJ17" s="15">
        <f>SUM(AJ4:AJ16)</f>
        <v>1102780.52</v>
      </c>
      <c r="AL17" s="15">
        <f>SUM(AL4:AL16)</f>
        <v>49</v>
      </c>
      <c r="AM17" s="15">
        <f>SUM(AM4:AM16)</f>
        <v>1751319</v>
      </c>
      <c r="AN17" s="14">
        <f t="shared" si="10"/>
        <v>35741.204081632655</v>
      </c>
      <c r="AO17" s="15">
        <f>SUM(AO4:AO16)</f>
        <v>0</v>
      </c>
      <c r="AP17" s="15">
        <f>SUM(AP4:AP16)</f>
        <v>316979.52</v>
      </c>
      <c r="AW17"/>
      <c r="AX17"/>
    </row>
    <row r="18" spans="1:50">
      <c r="A18"/>
      <c r="B18"/>
      <c r="C18"/>
      <c r="D18"/>
      <c r="E18" s="11" t="e">
        <f>+E17/D17</f>
        <v>#DIV/0!</v>
      </c>
      <c r="F18"/>
      <c r="G18"/>
      <c r="H18"/>
      <c r="I18" s="11">
        <f>+I17/H17</f>
        <v>20885.682190476189</v>
      </c>
      <c r="J18"/>
      <c r="K18"/>
      <c r="L18" s="11">
        <f>+L17/K17</f>
        <v>14298.09294117647</v>
      </c>
      <c r="M18"/>
      <c r="O18"/>
      <c r="P18" s="11">
        <f>+P17/O17</f>
        <v>14298.09294117647</v>
      </c>
      <c r="Q18"/>
      <c r="R18"/>
      <c r="S18" s="11">
        <f>+S17/R17</f>
        <v>21012.407407407409</v>
      </c>
      <c r="T18"/>
      <c r="U18"/>
      <c r="V18"/>
      <c r="W18" s="11">
        <f>+W17/V17</f>
        <v>21012.407407407409</v>
      </c>
      <c r="X18"/>
      <c r="AB18"/>
      <c r="AC18" s="11">
        <f>+AC17/AB17</f>
        <v>21012.407407407409</v>
      </c>
      <c r="AD18"/>
      <c r="AF18"/>
      <c r="AG18" s="11">
        <f>+AG17/AF17</f>
        <v>23064.727272727272</v>
      </c>
      <c r="AH18"/>
      <c r="AL18"/>
      <c r="AM18" s="11">
        <f>+AM17/AL17</f>
        <v>35741.204081632655</v>
      </c>
      <c r="AN18"/>
      <c r="AW18"/>
      <c r="AX18"/>
    </row>
    <row r="19" spans="1:50" ht="13.5" thickBot="1">
      <c r="AL19" s="24" t="s">
        <v>61</v>
      </c>
      <c r="AM19" s="24"/>
      <c r="AN19" s="24"/>
      <c r="AO19" s="24"/>
      <c r="AP19" s="24"/>
    </row>
    <row r="20" spans="1:50" customFormat="1" ht="16.5" thickBot="1">
      <c r="A20" s="22" t="s">
        <v>165</v>
      </c>
      <c r="B20" s="1"/>
      <c r="C20" s="2"/>
      <c r="D20" s="2"/>
      <c r="E20" s="2"/>
      <c r="H20" s="2"/>
      <c r="I20" s="2"/>
      <c r="AU20" s="37" t="s">
        <v>173</v>
      </c>
      <c r="AV20" s="38"/>
    </row>
    <row r="21" spans="1:50" customFormat="1" ht="54.75" customHeight="1" thickBot="1">
      <c r="A21" s="3" t="s">
        <v>1</v>
      </c>
      <c r="B21" s="4" t="s">
        <v>2</v>
      </c>
      <c r="C21" s="5" t="s">
        <v>3</v>
      </c>
      <c r="D21" s="5" t="s">
        <v>4</v>
      </c>
      <c r="E21" s="6" t="s">
        <v>5</v>
      </c>
      <c r="F21" s="7" t="s">
        <v>6</v>
      </c>
      <c r="G21" s="8"/>
      <c r="H21" s="5" t="s">
        <v>7</v>
      </c>
      <c r="I21" s="5" t="s">
        <v>8</v>
      </c>
      <c r="J21" s="8"/>
      <c r="K21" s="5" t="s">
        <v>9</v>
      </c>
      <c r="L21" s="5" t="s">
        <v>10</v>
      </c>
      <c r="M21" s="7" t="s">
        <v>6</v>
      </c>
      <c r="O21" s="5" t="s">
        <v>11</v>
      </c>
      <c r="P21" s="5" t="s">
        <v>12</v>
      </c>
      <c r="R21" s="5" t="s">
        <v>13</v>
      </c>
      <c r="S21" s="5" t="s">
        <v>14</v>
      </c>
      <c r="T21" s="7" t="s">
        <v>6</v>
      </c>
      <c r="U21" s="2"/>
      <c r="V21" s="3" t="s">
        <v>15</v>
      </c>
      <c r="W21" s="5" t="s">
        <v>16</v>
      </c>
      <c r="X21" s="7" t="s">
        <v>6</v>
      </c>
      <c r="Y21" s="5" t="s">
        <v>17</v>
      </c>
      <c r="Z21" s="5" t="s">
        <v>18</v>
      </c>
      <c r="AB21" s="3" t="s">
        <v>19</v>
      </c>
      <c r="AC21" s="5" t="s">
        <v>20</v>
      </c>
      <c r="AD21" s="7" t="s">
        <v>6</v>
      </c>
      <c r="AE21" s="16"/>
      <c r="AF21" s="3" t="s">
        <v>21</v>
      </c>
      <c r="AG21" s="5" t="s">
        <v>22</v>
      </c>
      <c r="AH21" s="7" t="s">
        <v>6</v>
      </c>
      <c r="AI21" s="5" t="s">
        <v>17</v>
      </c>
      <c r="AJ21" s="6" t="s">
        <v>23</v>
      </c>
      <c r="AK21" s="16"/>
      <c r="AL21" s="3" t="s">
        <v>67</v>
      </c>
      <c r="AM21" s="5" t="s">
        <v>68</v>
      </c>
      <c r="AN21" s="7" t="s">
        <v>6</v>
      </c>
      <c r="AO21" s="5" t="s">
        <v>17</v>
      </c>
      <c r="AP21" s="6" t="s">
        <v>69</v>
      </c>
      <c r="AQ21" s="16"/>
      <c r="AR21" s="3" t="s">
        <v>174</v>
      </c>
      <c r="AS21" s="3" t="s">
        <v>71</v>
      </c>
      <c r="AU21" s="3" t="s">
        <v>170</v>
      </c>
      <c r="AV21" s="6" t="s">
        <v>171</v>
      </c>
    </row>
    <row r="22" spans="1:50">
      <c r="D22" s="9"/>
      <c r="E22" s="9" t="s">
        <v>33</v>
      </c>
      <c r="F22" s="9" t="s">
        <v>34</v>
      </c>
      <c r="I22" s="9" t="s">
        <v>33</v>
      </c>
      <c r="L22" s="9" t="s">
        <v>33</v>
      </c>
      <c r="P22" s="9" t="s">
        <v>33</v>
      </c>
      <c r="S22" s="9" t="s">
        <v>33</v>
      </c>
      <c r="T22" s="9" t="s">
        <v>34</v>
      </c>
      <c r="W22" s="9" t="s">
        <v>33</v>
      </c>
      <c r="Y22" s="9"/>
      <c r="Z22" s="9"/>
      <c r="AC22" s="9" t="s">
        <v>33</v>
      </c>
      <c r="AD22" s="9" t="s">
        <v>34</v>
      </c>
      <c r="AE22" s="9"/>
      <c r="AG22" s="9" t="s">
        <v>33</v>
      </c>
      <c r="AH22" s="9" t="s">
        <v>34</v>
      </c>
      <c r="AI22" s="9"/>
      <c r="AJ22" s="9" t="s">
        <v>33</v>
      </c>
      <c r="AM22" s="9" t="s">
        <v>33</v>
      </c>
      <c r="AN22" s="9" t="s">
        <v>34</v>
      </c>
      <c r="AO22" s="9"/>
      <c r="AP22" s="9" t="s">
        <v>33</v>
      </c>
    </row>
    <row r="23" spans="1:50">
      <c r="A23" s="10" t="s">
        <v>73</v>
      </c>
      <c r="B23" s="10" t="s">
        <v>74</v>
      </c>
      <c r="C23" s="10" t="s">
        <v>75</v>
      </c>
      <c r="D23" s="11">
        <v>0</v>
      </c>
      <c r="E23" s="11"/>
      <c r="F23" s="11">
        <f t="shared" ref="F23:F31" si="14">IF(D23=0,0,+E23/D23)</f>
        <v>0</v>
      </c>
      <c r="G23" s="12"/>
      <c r="H23" s="11">
        <v>1</v>
      </c>
      <c r="I23" s="11">
        <v>129209</v>
      </c>
      <c r="J23" s="12"/>
      <c r="K23" s="11">
        <v>1</v>
      </c>
      <c r="L23" s="11">
        <v>146062</v>
      </c>
      <c r="M23" s="11">
        <f t="shared" ref="M23:M31" si="15">IF(K23=0,0,+L23/K23)</f>
        <v>146062</v>
      </c>
      <c r="O23" s="11">
        <v>1</v>
      </c>
      <c r="P23" s="11">
        <v>146062</v>
      </c>
      <c r="R23" s="11">
        <v>1</v>
      </c>
      <c r="S23" s="11">
        <v>146062</v>
      </c>
      <c r="T23" s="11">
        <f t="shared" ref="T23:T34" si="16">IF(R23=0,0,+S23/R23)</f>
        <v>146062</v>
      </c>
      <c r="V23" s="11">
        <v>1</v>
      </c>
      <c r="W23" s="11">
        <v>146062</v>
      </c>
      <c r="X23" s="11">
        <f>IF(V23=0,0,+W23/V23)</f>
        <v>146062</v>
      </c>
      <c r="Y23" s="11"/>
      <c r="Z23" s="11">
        <f t="shared" ref="Z23:Z35" si="17">+W23-P23</f>
        <v>0</v>
      </c>
      <c r="AB23" s="11">
        <v>1</v>
      </c>
      <c r="AC23" s="11">
        <v>146062</v>
      </c>
      <c r="AD23" s="11">
        <f>IF(AB23=0,0,+AC23/AB23)</f>
        <v>146062</v>
      </c>
      <c r="AE23" s="12"/>
      <c r="AF23" s="11">
        <v>1</v>
      </c>
      <c r="AG23" s="11">
        <v>146062</v>
      </c>
      <c r="AH23" s="11">
        <f>IF(AF23=0,0,+AG23/AF23)</f>
        <v>146062</v>
      </c>
      <c r="AI23" s="11"/>
      <c r="AJ23" s="11">
        <f>+AG23-$P23</f>
        <v>0</v>
      </c>
      <c r="AL23" s="11">
        <v>0</v>
      </c>
      <c r="AM23" s="11">
        <v>61795</v>
      </c>
      <c r="AN23" s="11">
        <f>IF(AL23=0,0,+AM23/AL23)</f>
        <v>0</v>
      </c>
      <c r="AO23" s="11"/>
      <c r="AP23" s="11">
        <f>+AM23-$P23</f>
        <v>-84267</v>
      </c>
      <c r="AR23" s="11"/>
      <c r="AS23" s="11"/>
      <c r="AU23" s="10"/>
      <c r="AV23" s="10"/>
    </row>
    <row r="24" spans="1:50">
      <c r="A24" s="10" t="s">
        <v>76</v>
      </c>
      <c r="B24" s="10" t="s">
        <v>77</v>
      </c>
      <c r="C24" s="10" t="s">
        <v>75</v>
      </c>
      <c r="D24" s="11">
        <v>1</v>
      </c>
      <c r="E24" s="11">
        <v>28059</v>
      </c>
      <c r="F24" s="11">
        <f t="shared" si="14"/>
        <v>28059</v>
      </c>
      <c r="G24" s="12"/>
      <c r="H24" s="11">
        <v>1</v>
      </c>
      <c r="I24" s="11">
        <v>28059</v>
      </c>
      <c r="J24" s="12"/>
      <c r="K24" s="11">
        <v>1</v>
      </c>
      <c r="L24" s="11">
        <v>28059</v>
      </c>
      <c r="M24" s="11">
        <f t="shared" si="15"/>
        <v>28059</v>
      </c>
      <c r="O24" s="11">
        <v>1</v>
      </c>
      <c r="P24" s="11">
        <v>28059</v>
      </c>
      <c r="R24" s="11">
        <v>0</v>
      </c>
      <c r="S24" s="11">
        <v>11871</v>
      </c>
      <c r="T24" s="11">
        <f t="shared" si="16"/>
        <v>0</v>
      </c>
      <c r="V24" s="11">
        <v>0</v>
      </c>
      <c r="W24" s="11">
        <v>11871</v>
      </c>
      <c r="X24" s="11">
        <f>IF(V24=0,0,+W24/V24)</f>
        <v>0</v>
      </c>
      <c r="Y24" s="11"/>
      <c r="Z24" s="11">
        <f t="shared" si="17"/>
        <v>-16188</v>
      </c>
      <c r="AB24" s="11">
        <v>0</v>
      </c>
      <c r="AC24" s="11">
        <v>11871</v>
      </c>
      <c r="AD24" s="11">
        <f>IF(AB24=0,0,+AC24/AB24)</f>
        <v>0</v>
      </c>
      <c r="AE24" s="12"/>
      <c r="AF24" s="11">
        <v>0</v>
      </c>
      <c r="AG24" s="11">
        <v>0</v>
      </c>
      <c r="AH24" s="11">
        <f>IF(AF24=0,0,+AG24/AF24)</f>
        <v>0</v>
      </c>
      <c r="AI24" s="11"/>
      <c r="AJ24" s="11">
        <f t="shared" ref="AJ24:AJ73" si="18">+AG24-$P24</f>
        <v>-28059</v>
      </c>
      <c r="AL24" s="11">
        <v>0</v>
      </c>
      <c r="AM24" s="11">
        <v>0</v>
      </c>
      <c r="AN24" s="11">
        <f t="shared" ref="AN24:AN73" si="19">IF(AL24=0,0,+AM24/AL24)</f>
        <v>0</v>
      </c>
      <c r="AO24" s="11"/>
      <c r="AP24" s="11">
        <f t="shared" ref="AP24:AP73" si="20">+AM24-$P24</f>
        <v>-28059</v>
      </c>
      <c r="AR24" s="11"/>
      <c r="AS24" s="11"/>
      <c r="AU24" s="10"/>
      <c r="AV24" s="10"/>
    </row>
    <row r="25" spans="1:50">
      <c r="A25" s="10" t="s">
        <v>78</v>
      </c>
      <c r="B25" s="10" t="s">
        <v>60</v>
      </c>
      <c r="C25" s="10" t="s">
        <v>75</v>
      </c>
      <c r="D25" s="11">
        <v>13</v>
      </c>
      <c r="E25" s="11">
        <v>499671</v>
      </c>
      <c r="F25" s="11">
        <f t="shared" si="14"/>
        <v>38436.230769230766</v>
      </c>
      <c r="G25" s="12"/>
      <c r="H25" s="11">
        <v>16</v>
      </c>
      <c r="I25" s="11">
        <v>632786</v>
      </c>
      <c r="J25" s="12"/>
      <c r="K25" s="11">
        <v>24</v>
      </c>
      <c r="L25" s="11">
        <v>1113715</v>
      </c>
      <c r="M25" s="11">
        <f t="shared" si="15"/>
        <v>46404.791666666664</v>
      </c>
      <c r="O25" s="11">
        <v>25</v>
      </c>
      <c r="P25" s="11">
        <v>1143388</v>
      </c>
      <c r="R25" s="11">
        <v>26</v>
      </c>
      <c r="S25" s="11">
        <v>1361822</v>
      </c>
      <c r="T25" s="11">
        <f t="shared" si="16"/>
        <v>52377.769230769234</v>
      </c>
      <c r="V25" s="11">
        <v>27</v>
      </c>
      <c r="W25" s="11">
        <v>1380089</v>
      </c>
      <c r="X25" s="11">
        <f t="shared" ref="X25:X63" si="21">IF(V25=0,0,+W25/V25)</f>
        <v>51114.407407407409</v>
      </c>
      <c r="Y25" s="11"/>
      <c r="Z25" s="11">
        <f t="shared" si="17"/>
        <v>236701</v>
      </c>
      <c r="AB25" s="11">
        <v>25</v>
      </c>
      <c r="AC25" s="11">
        <v>1369752</v>
      </c>
      <c r="AD25" s="11">
        <f t="shared" ref="AD25:AD74" si="22">IF(AB25=0,0,+AC25/AB25)</f>
        <v>54790.080000000002</v>
      </c>
      <c r="AE25" s="12"/>
      <c r="AF25" s="11">
        <v>27</v>
      </c>
      <c r="AG25" s="11">
        <v>1292273</v>
      </c>
      <c r="AH25" s="11">
        <f t="shared" ref="AH25:AH35" si="23">IF(AF25=0,0,+AG25/AF25)</f>
        <v>47861.962962962964</v>
      </c>
      <c r="AI25" s="11"/>
      <c r="AJ25" s="11">
        <f t="shared" si="18"/>
        <v>148885</v>
      </c>
      <c r="AL25" s="11">
        <v>26</v>
      </c>
      <c r="AM25" s="11">
        <v>1462049</v>
      </c>
      <c r="AN25" s="11">
        <f t="shared" si="19"/>
        <v>56232.653846153844</v>
      </c>
      <c r="AO25" s="11"/>
      <c r="AP25" s="11">
        <f t="shared" si="20"/>
        <v>318661</v>
      </c>
      <c r="AR25" s="11">
        <v>5</v>
      </c>
      <c r="AS25" s="11">
        <v>169776</v>
      </c>
      <c r="AU25" s="11">
        <v>28</v>
      </c>
      <c r="AV25" s="11">
        <v>172775.1</v>
      </c>
    </row>
    <row r="26" spans="1:50">
      <c r="A26" s="10" t="s">
        <v>79</v>
      </c>
      <c r="B26" s="10" t="s">
        <v>60</v>
      </c>
      <c r="C26" s="10" t="s">
        <v>75</v>
      </c>
      <c r="D26" s="11">
        <v>7</v>
      </c>
      <c r="E26" s="11">
        <v>248871</v>
      </c>
      <c r="F26" s="11">
        <f t="shared" si="14"/>
        <v>35553</v>
      </c>
      <c r="G26" s="12"/>
      <c r="H26" s="11">
        <v>6</v>
      </c>
      <c r="I26" s="11">
        <v>210715.33333333331</v>
      </c>
      <c r="J26" s="12"/>
      <c r="K26" s="11">
        <v>4</v>
      </c>
      <c r="L26" s="11">
        <v>243084</v>
      </c>
      <c r="M26" s="11">
        <f t="shared" si="15"/>
        <v>60771</v>
      </c>
      <c r="O26" s="11">
        <v>5</v>
      </c>
      <c r="P26" s="11">
        <v>259623</v>
      </c>
      <c r="R26" s="11">
        <v>5</v>
      </c>
      <c r="S26" s="11">
        <v>205380</v>
      </c>
      <c r="T26" s="11">
        <f t="shared" si="16"/>
        <v>41076</v>
      </c>
      <c r="V26" s="11">
        <v>5</v>
      </c>
      <c r="W26" s="11">
        <v>205380</v>
      </c>
      <c r="X26" s="11">
        <f t="shared" si="21"/>
        <v>41076</v>
      </c>
      <c r="Y26" s="11"/>
      <c r="Z26" s="11">
        <f t="shared" si="17"/>
        <v>-54243</v>
      </c>
      <c r="AB26" s="11">
        <v>4</v>
      </c>
      <c r="AC26" s="11">
        <v>205380</v>
      </c>
      <c r="AD26" s="11">
        <f t="shared" si="22"/>
        <v>51345</v>
      </c>
      <c r="AE26" s="12"/>
      <c r="AF26" s="11">
        <v>4</v>
      </c>
      <c r="AG26" s="11">
        <v>181008</v>
      </c>
      <c r="AH26" s="11">
        <f t="shared" si="23"/>
        <v>45252</v>
      </c>
      <c r="AI26" s="11"/>
      <c r="AJ26" s="11">
        <f t="shared" si="18"/>
        <v>-78615</v>
      </c>
      <c r="AL26" s="11">
        <v>3</v>
      </c>
      <c r="AM26" s="11">
        <v>181008</v>
      </c>
      <c r="AN26" s="11">
        <f t="shared" si="19"/>
        <v>60336</v>
      </c>
      <c r="AO26" s="11"/>
      <c r="AP26" s="11">
        <f t="shared" si="20"/>
        <v>-78615</v>
      </c>
      <c r="AR26" s="11">
        <v>0</v>
      </c>
      <c r="AS26" s="11">
        <v>0</v>
      </c>
      <c r="AU26" s="11">
        <v>4</v>
      </c>
      <c r="AV26" s="11">
        <v>55860</v>
      </c>
    </row>
    <row r="27" spans="1:50">
      <c r="A27" s="10" t="s">
        <v>80</v>
      </c>
      <c r="B27" s="10" t="s">
        <v>36</v>
      </c>
      <c r="C27" s="10" t="s">
        <v>75</v>
      </c>
      <c r="D27" s="11">
        <v>0</v>
      </c>
      <c r="E27" s="11"/>
      <c r="F27" s="11">
        <f t="shared" si="14"/>
        <v>0</v>
      </c>
      <c r="G27" s="12"/>
      <c r="H27" s="11">
        <v>1</v>
      </c>
      <c r="I27" s="11">
        <v>28241.620000000003</v>
      </c>
      <c r="J27" s="12"/>
      <c r="K27" s="11">
        <v>9</v>
      </c>
      <c r="L27" s="11">
        <v>442115</v>
      </c>
      <c r="M27" s="11">
        <f t="shared" si="15"/>
        <v>49123.888888888891</v>
      </c>
      <c r="O27" s="11">
        <v>9</v>
      </c>
      <c r="P27" s="11">
        <v>466442</v>
      </c>
      <c r="R27" s="11">
        <v>9</v>
      </c>
      <c r="S27" s="11">
        <v>463270</v>
      </c>
      <c r="T27" s="11">
        <f t="shared" si="16"/>
        <v>51474.444444444445</v>
      </c>
      <c r="V27" s="11">
        <v>10</v>
      </c>
      <c r="W27" s="11">
        <v>481251</v>
      </c>
      <c r="X27" s="11">
        <f t="shared" si="21"/>
        <v>48125.1</v>
      </c>
      <c r="Y27" s="11"/>
      <c r="Z27" s="11">
        <f t="shared" si="17"/>
        <v>14809</v>
      </c>
      <c r="AB27" s="11">
        <v>10</v>
      </c>
      <c r="AC27" s="11">
        <v>481251</v>
      </c>
      <c r="AD27" s="11">
        <f t="shared" si="22"/>
        <v>48125.1</v>
      </c>
      <c r="AE27" s="12"/>
      <c r="AF27" s="11">
        <v>8</v>
      </c>
      <c r="AG27" s="11">
        <v>437885</v>
      </c>
      <c r="AH27" s="11">
        <f t="shared" si="23"/>
        <v>54735.625</v>
      </c>
      <c r="AI27" s="11"/>
      <c r="AJ27" s="11">
        <f t="shared" si="18"/>
        <v>-28557</v>
      </c>
      <c r="AL27" s="11">
        <v>8</v>
      </c>
      <c r="AM27" s="11">
        <v>437885</v>
      </c>
      <c r="AN27" s="11">
        <f t="shared" si="19"/>
        <v>54735.625</v>
      </c>
      <c r="AO27" s="11"/>
      <c r="AP27" s="11">
        <f t="shared" si="20"/>
        <v>-28557</v>
      </c>
      <c r="AR27" s="11">
        <v>0</v>
      </c>
      <c r="AS27" s="11">
        <v>0</v>
      </c>
      <c r="AU27" s="11">
        <v>7</v>
      </c>
      <c r="AV27" s="11">
        <v>72599</v>
      </c>
    </row>
    <row r="28" spans="1:50">
      <c r="A28" s="10" t="s">
        <v>81</v>
      </c>
      <c r="B28" s="10" t="s">
        <v>60</v>
      </c>
      <c r="C28" s="10" t="s">
        <v>75</v>
      </c>
      <c r="D28" s="11">
        <v>19</v>
      </c>
      <c r="E28" s="11">
        <v>544650</v>
      </c>
      <c r="F28" s="11">
        <f t="shared" si="14"/>
        <v>28665.78947368421</v>
      </c>
      <c r="G28" s="12"/>
      <c r="H28" s="11">
        <v>19</v>
      </c>
      <c r="I28" s="11">
        <v>612348</v>
      </c>
      <c r="J28" s="12"/>
      <c r="K28" s="11">
        <v>19</v>
      </c>
      <c r="L28" s="11">
        <v>1064840</v>
      </c>
      <c r="M28" s="11">
        <f t="shared" si="15"/>
        <v>56044.210526315786</v>
      </c>
      <c r="O28" s="11">
        <v>19</v>
      </c>
      <c r="P28" s="11">
        <v>1064840</v>
      </c>
      <c r="R28" s="11">
        <v>17</v>
      </c>
      <c r="S28" s="11">
        <v>913796</v>
      </c>
      <c r="T28" s="11">
        <f t="shared" si="16"/>
        <v>53752.705882352944</v>
      </c>
      <c r="V28" s="11">
        <v>21</v>
      </c>
      <c r="W28" s="11">
        <v>991161</v>
      </c>
      <c r="X28" s="11">
        <f t="shared" si="21"/>
        <v>47198.142857142855</v>
      </c>
      <c r="Y28" s="11"/>
      <c r="Z28" s="11">
        <f t="shared" si="17"/>
        <v>-73679</v>
      </c>
      <c r="AB28" s="11">
        <v>22</v>
      </c>
      <c r="AC28" s="11">
        <v>998683</v>
      </c>
      <c r="AD28" s="11">
        <f t="shared" si="22"/>
        <v>45394.681818181816</v>
      </c>
      <c r="AE28" s="12"/>
      <c r="AF28" s="11">
        <v>22</v>
      </c>
      <c r="AG28" s="11">
        <v>979460</v>
      </c>
      <c r="AH28" s="11">
        <f t="shared" si="23"/>
        <v>44520.909090909088</v>
      </c>
      <c r="AI28" s="11"/>
      <c r="AJ28" s="11">
        <f t="shared" si="18"/>
        <v>-85380</v>
      </c>
      <c r="AL28" s="11">
        <v>16</v>
      </c>
      <c r="AM28" s="11">
        <v>993580</v>
      </c>
      <c r="AN28" s="11">
        <f t="shared" si="19"/>
        <v>62098.75</v>
      </c>
      <c r="AO28" s="11"/>
      <c r="AP28" s="11">
        <f t="shared" si="20"/>
        <v>-71260</v>
      </c>
      <c r="AR28" s="11">
        <v>1</v>
      </c>
      <c r="AS28" s="11">
        <v>45130</v>
      </c>
      <c r="AU28" s="11">
        <v>20</v>
      </c>
      <c r="AV28" s="11">
        <v>101643.6</v>
      </c>
    </row>
    <row r="29" spans="1:50">
      <c r="A29" s="10" t="s">
        <v>82</v>
      </c>
      <c r="B29" s="10" t="s">
        <v>60</v>
      </c>
      <c r="C29" s="10" t="s">
        <v>83</v>
      </c>
      <c r="D29" s="11">
        <v>2</v>
      </c>
      <c r="E29" s="11">
        <v>39675</v>
      </c>
      <c r="F29" s="11">
        <f t="shared" si="14"/>
        <v>19837.5</v>
      </c>
      <c r="G29" s="12"/>
      <c r="H29" s="11">
        <v>1</v>
      </c>
      <c r="I29" s="11">
        <v>25852</v>
      </c>
      <c r="J29" s="12"/>
      <c r="K29" s="11">
        <v>2</v>
      </c>
      <c r="L29" s="11">
        <v>24873</v>
      </c>
      <c r="M29" s="11">
        <f t="shared" si="15"/>
        <v>12436.5</v>
      </c>
      <c r="O29" s="11">
        <v>2</v>
      </c>
      <c r="P29" s="11">
        <v>24873</v>
      </c>
      <c r="R29" s="11">
        <v>3</v>
      </c>
      <c r="S29" s="11">
        <v>33038</v>
      </c>
      <c r="T29" s="11">
        <f t="shared" si="16"/>
        <v>11012.666666666666</v>
      </c>
      <c r="V29" s="11">
        <v>3</v>
      </c>
      <c r="W29" s="11">
        <v>33038</v>
      </c>
      <c r="X29" s="11">
        <f t="shared" si="21"/>
        <v>11012.666666666666</v>
      </c>
      <c r="Y29" s="11"/>
      <c r="Z29" s="11">
        <f t="shared" si="17"/>
        <v>8165</v>
      </c>
      <c r="AB29" s="11">
        <v>2</v>
      </c>
      <c r="AC29" s="11">
        <v>33038</v>
      </c>
      <c r="AD29" s="11">
        <f t="shared" si="22"/>
        <v>16519</v>
      </c>
      <c r="AE29" s="12"/>
      <c r="AF29" s="11">
        <v>3</v>
      </c>
      <c r="AG29" s="11">
        <v>21989</v>
      </c>
      <c r="AH29" s="11">
        <f t="shared" si="23"/>
        <v>7329.666666666667</v>
      </c>
      <c r="AI29" s="11"/>
      <c r="AJ29" s="11">
        <f t="shared" si="18"/>
        <v>-2884</v>
      </c>
      <c r="AL29" s="11">
        <v>2</v>
      </c>
      <c r="AM29" s="11">
        <v>33912</v>
      </c>
      <c r="AN29" s="11">
        <f t="shared" si="19"/>
        <v>16956</v>
      </c>
      <c r="AO29" s="11"/>
      <c r="AP29" s="11">
        <f t="shared" si="20"/>
        <v>9039</v>
      </c>
      <c r="AR29" s="11">
        <v>2</v>
      </c>
      <c r="AS29" s="11">
        <v>19935</v>
      </c>
      <c r="AU29" s="11">
        <v>1</v>
      </c>
      <c r="AV29" s="11">
        <v>4881.3500000000004</v>
      </c>
    </row>
    <row r="30" spans="1:50">
      <c r="A30" s="10" t="s">
        <v>84</v>
      </c>
      <c r="B30" s="10" t="s">
        <v>46</v>
      </c>
      <c r="C30" s="10" t="s">
        <v>83</v>
      </c>
      <c r="D30" s="11">
        <v>1</v>
      </c>
      <c r="E30" s="11">
        <v>10670</v>
      </c>
      <c r="F30" s="11">
        <f t="shared" si="14"/>
        <v>10670</v>
      </c>
      <c r="G30" s="12"/>
      <c r="H30" s="11">
        <v>0</v>
      </c>
      <c r="I30" s="11">
        <v>4514</v>
      </c>
      <c r="J30" s="12"/>
      <c r="K30" s="11"/>
      <c r="L30" s="11"/>
      <c r="M30" s="11">
        <f t="shared" si="15"/>
        <v>0</v>
      </c>
      <c r="O30" s="11"/>
      <c r="P30" s="11"/>
      <c r="R30" s="11"/>
      <c r="S30" s="11"/>
      <c r="T30" s="11">
        <f t="shared" si="16"/>
        <v>0</v>
      </c>
      <c r="V30" s="11">
        <v>0</v>
      </c>
      <c r="W30" s="11">
        <v>0</v>
      </c>
      <c r="X30" s="11">
        <f t="shared" si="21"/>
        <v>0</v>
      </c>
      <c r="Y30" s="11"/>
      <c r="Z30" s="11">
        <f t="shared" si="17"/>
        <v>0</v>
      </c>
      <c r="AB30" s="11"/>
      <c r="AC30" s="11"/>
      <c r="AD30" s="11">
        <f t="shared" si="22"/>
        <v>0</v>
      </c>
      <c r="AE30" s="12"/>
      <c r="AF30" s="11">
        <v>0</v>
      </c>
      <c r="AG30" s="11">
        <v>0</v>
      </c>
      <c r="AH30" s="11">
        <f t="shared" si="23"/>
        <v>0</v>
      </c>
      <c r="AI30" s="11"/>
      <c r="AJ30" s="11">
        <f t="shared" si="18"/>
        <v>0</v>
      </c>
      <c r="AL30" s="11">
        <v>0</v>
      </c>
      <c r="AM30" s="11">
        <v>0</v>
      </c>
      <c r="AN30" s="11">
        <f t="shared" si="19"/>
        <v>0</v>
      </c>
      <c r="AO30" s="11"/>
      <c r="AP30" s="11">
        <f t="shared" si="20"/>
        <v>0</v>
      </c>
      <c r="AR30" s="11">
        <v>0</v>
      </c>
      <c r="AS30" s="11">
        <v>0</v>
      </c>
      <c r="AU30" s="11"/>
      <c r="AV30" s="11"/>
    </row>
    <row r="31" spans="1:50">
      <c r="A31" s="10" t="s">
        <v>85</v>
      </c>
      <c r="B31" s="10" t="s">
        <v>36</v>
      </c>
      <c r="C31" s="10" t="s">
        <v>83</v>
      </c>
      <c r="D31" s="11">
        <v>31</v>
      </c>
      <c r="E31" s="11">
        <v>299052.0033333333</v>
      </c>
      <c r="F31" s="11">
        <f t="shared" si="14"/>
        <v>9646.8388172042996</v>
      </c>
      <c r="G31" s="12"/>
      <c r="H31" s="11">
        <v>27</v>
      </c>
      <c r="I31" s="11">
        <v>645335.67000000004</v>
      </c>
      <c r="J31" s="12"/>
      <c r="K31" s="11">
        <v>19</v>
      </c>
      <c r="L31" s="11">
        <v>686217</v>
      </c>
      <c r="M31" s="11">
        <f t="shared" si="15"/>
        <v>36116.684210526313</v>
      </c>
      <c r="O31" s="11">
        <v>15</v>
      </c>
      <c r="P31" s="11">
        <v>631986.67000000004</v>
      </c>
      <c r="R31" s="11">
        <v>6</v>
      </c>
      <c r="S31" s="11">
        <v>188464</v>
      </c>
      <c r="T31" s="11">
        <f t="shared" si="16"/>
        <v>31410.666666666668</v>
      </c>
      <c r="V31" s="11">
        <v>9</v>
      </c>
      <c r="W31" s="11">
        <v>240387</v>
      </c>
      <c r="X31" s="11">
        <f t="shared" si="21"/>
        <v>26709.666666666668</v>
      </c>
      <c r="Y31" s="11"/>
      <c r="Z31" s="11">
        <f t="shared" si="17"/>
        <v>-391599.67000000004</v>
      </c>
      <c r="AB31" s="11">
        <v>9</v>
      </c>
      <c r="AC31" s="11">
        <v>240387</v>
      </c>
      <c r="AD31" s="11">
        <f t="shared" si="22"/>
        <v>26709.666666666668</v>
      </c>
      <c r="AE31" s="12"/>
      <c r="AF31" s="11">
        <v>9</v>
      </c>
      <c r="AG31" s="11">
        <v>302692</v>
      </c>
      <c r="AH31" s="11">
        <f t="shared" si="23"/>
        <v>33632.444444444445</v>
      </c>
      <c r="AI31" s="11">
        <v>10577</v>
      </c>
      <c r="AJ31" s="11">
        <f t="shared" si="18"/>
        <v>-329294.67000000004</v>
      </c>
      <c r="AL31" s="11">
        <v>8</v>
      </c>
      <c r="AM31" s="11">
        <v>302692</v>
      </c>
      <c r="AN31" s="11">
        <f t="shared" si="19"/>
        <v>37836.5</v>
      </c>
      <c r="AO31" s="11">
        <v>10577</v>
      </c>
      <c r="AP31" s="11">
        <f t="shared" si="20"/>
        <v>-329294.67000000004</v>
      </c>
      <c r="AR31" s="11">
        <v>0</v>
      </c>
      <c r="AS31" s="11">
        <v>0</v>
      </c>
      <c r="AU31" s="11">
        <v>2</v>
      </c>
      <c r="AV31" s="11">
        <v>7073.7800000000007</v>
      </c>
    </row>
    <row r="32" spans="1:50">
      <c r="A32" s="10" t="s">
        <v>86</v>
      </c>
      <c r="B32" s="10" t="s">
        <v>87</v>
      </c>
      <c r="C32" s="10" t="s">
        <v>83</v>
      </c>
      <c r="D32" s="11">
        <v>1</v>
      </c>
      <c r="E32" s="11">
        <v>28590</v>
      </c>
      <c r="F32" s="11">
        <f>IF(D32=0,0,+E32/D32)</f>
        <v>28590</v>
      </c>
      <c r="G32" s="12"/>
      <c r="H32" s="11">
        <v>1</v>
      </c>
      <c r="I32" s="11">
        <v>30347</v>
      </c>
      <c r="J32" s="12"/>
      <c r="K32" s="11">
        <v>0</v>
      </c>
      <c r="L32" s="11">
        <v>13384</v>
      </c>
      <c r="M32" s="11">
        <f>IF(K32=0,0,+L32/K32)</f>
        <v>0</v>
      </c>
      <c r="O32" s="11">
        <v>0</v>
      </c>
      <c r="P32" s="11">
        <v>13384</v>
      </c>
      <c r="R32" s="11">
        <v>1</v>
      </c>
      <c r="S32" s="11">
        <v>21337</v>
      </c>
      <c r="T32" s="11">
        <f t="shared" si="16"/>
        <v>21337</v>
      </c>
      <c r="V32" s="11">
        <v>1</v>
      </c>
      <c r="W32" s="11">
        <v>21337</v>
      </c>
      <c r="X32" s="11">
        <f t="shared" si="21"/>
        <v>21337</v>
      </c>
      <c r="Y32" s="11"/>
      <c r="Z32" s="11">
        <f t="shared" si="17"/>
        <v>7953</v>
      </c>
      <c r="AB32" s="11">
        <v>1</v>
      </c>
      <c r="AC32" s="11">
        <v>21337</v>
      </c>
      <c r="AD32" s="11">
        <f t="shared" si="22"/>
        <v>21337</v>
      </c>
      <c r="AE32" s="12"/>
      <c r="AF32" s="11">
        <v>1</v>
      </c>
      <c r="AG32" s="11">
        <v>21337</v>
      </c>
      <c r="AH32" s="11">
        <f t="shared" si="23"/>
        <v>21337</v>
      </c>
      <c r="AI32" s="11"/>
      <c r="AJ32" s="11">
        <f t="shared" si="18"/>
        <v>7953</v>
      </c>
      <c r="AL32" s="11">
        <v>1</v>
      </c>
      <c r="AM32" s="11">
        <v>21337</v>
      </c>
      <c r="AN32" s="11">
        <f t="shared" si="19"/>
        <v>21337</v>
      </c>
      <c r="AO32" s="11"/>
      <c r="AP32" s="11">
        <f t="shared" si="20"/>
        <v>7953</v>
      </c>
      <c r="AR32" s="11">
        <v>0</v>
      </c>
      <c r="AS32" s="11">
        <v>0</v>
      </c>
      <c r="AU32" s="11"/>
      <c r="AV32" s="11"/>
    </row>
    <row r="33" spans="1:48">
      <c r="A33" s="10" t="s">
        <v>88</v>
      </c>
      <c r="B33" s="10" t="s">
        <v>36</v>
      </c>
      <c r="C33" s="10" t="s">
        <v>75</v>
      </c>
      <c r="D33" s="11">
        <v>2</v>
      </c>
      <c r="E33" s="11">
        <v>22310</v>
      </c>
      <c r="F33" s="11">
        <f>IF(D33=0,0,+E33/D33)</f>
        <v>11155</v>
      </c>
      <c r="G33" s="12"/>
      <c r="H33" s="11">
        <v>0</v>
      </c>
      <c r="I33" s="11">
        <v>22310</v>
      </c>
      <c r="J33" s="12"/>
      <c r="K33" s="11"/>
      <c r="L33" s="11"/>
      <c r="M33" s="11">
        <f>IF(K33=0,0,+L33/K33)</f>
        <v>0</v>
      </c>
      <c r="O33" s="11"/>
      <c r="P33" s="11"/>
      <c r="R33" s="11"/>
      <c r="S33" s="11"/>
      <c r="T33" s="11">
        <f t="shared" si="16"/>
        <v>0</v>
      </c>
      <c r="V33" s="11">
        <v>0</v>
      </c>
      <c r="W33" s="11">
        <v>0</v>
      </c>
      <c r="X33" s="11">
        <f t="shared" si="21"/>
        <v>0</v>
      </c>
      <c r="Y33" s="11"/>
      <c r="Z33" s="11">
        <f t="shared" si="17"/>
        <v>0</v>
      </c>
      <c r="AB33" s="11"/>
      <c r="AC33" s="11"/>
      <c r="AD33" s="11">
        <f t="shared" si="22"/>
        <v>0</v>
      </c>
      <c r="AE33" s="12"/>
      <c r="AF33" s="11">
        <v>0</v>
      </c>
      <c r="AG33" s="11">
        <v>0</v>
      </c>
      <c r="AH33" s="11">
        <f t="shared" si="23"/>
        <v>0</v>
      </c>
      <c r="AI33" s="11"/>
      <c r="AJ33" s="11">
        <f t="shared" si="18"/>
        <v>0</v>
      </c>
      <c r="AL33" s="11">
        <v>0</v>
      </c>
      <c r="AM33" s="11">
        <v>0</v>
      </c>
      <c r="AN33" s="11">
        <f t="shared" si="19"/>
        <v>0</v>
      </c>
      <c r="AO33" s="11"/>
      <c r="AP33" s="11">
        <f t="shared" si="20"/>
        <v>0</v>
      </c>
      <c r="AR33" s="11">
        <v>0</v>
      </c>
      <c r="AS33" s="11">
        <v>0</v>
      </c>
      <c r="AU33" s="11"/>
      <c r="AV33" s="11"/>
    </row>
    <row r="34" spans="1:48">
      <c r="A34" s="10" t="s">
        <v>89</v>
      </c>
      <c r="B34" s="10" t="s">
        <v>90</v>
      </c>
      <c r="C34" s="10" t="s">
        <v>75</v>
      </c>
      <c r="D34" s="11">
        <v>0</v>
      </c>
      <c r="E34" s="11"/>
      <c r="F34" s="11">
        <f>IF(D34=0,0,+E34/D34)</f>
        <v>0</v>
      </c>
      <c r="G34" s="12"/>
      <c r="H34" s="11">
        <v>1</v>
      </c>
      <c r="I34" s="11">
        <v>69342</v>
      </c>
      <c r="J34" s="12"/>
      <c r="K34" s="11">
        <v>1</v>
      </c>
      <c r="L34" s="11">
        <v>69342</v>
      </c>
      <c r="M34" s="11">
        <f>IF(K34=0,0,+L34/K34)</f>
        <v>69342</v>
      </c>
      <c r="O34" s="11">
        <v>0</v>
      </c>
      <c r="P34" s="11">
        <v>41339</v>
      </c>
      <c r="R34" s="11"/>
      <c r="S34" s="11"/>
      <c r="T34" s="11">
        <f t="shared" si="16"/>
        <v>0</v>
      </c>
      <c r="V34" s="11">
        <v>0</v>
      </c>
      <c r="W34" s="11">
        <v>0</v>
      </c>
      <c r="X34" s="11">
        <f t="shared" si="21"/>
        <v>0</v>
      </c>
      <c r="Y34" s="11"/>
      <c r="Z34" s="11">
        <f t="shared" si="17"/>
        <v>-41339</v>
      </c>
      <c r="AB34" s="11"/>
      <c r="AC34" s="11"/>
      <c r="AD34" s="11">
        <f t="shared" si="22"/>
        <v>0</v>
      </c>
      <c r="AE34" s="12"/>
      <c r="AF34" s="11">
        <v>0</v>
      </c>
      <c r="AG34" s="11">
        <v>0</v>
      </c>
      <c r="AH34" s="11">
        <f t="shared" si="23"/>
        <v>0</v>
      </c>
      <c r="AI34" s="11"/>
      <c r="AJ34" s="11">
        <f t="shared" si="18"/>
        <v>-41339</v>
      </c>
      <c r="AL34" s="11">
        <v>0</v>
      </c>
      <c r="AM34" s="11">
        <v>0</v>
      </c>
      <c r="AN34" s="11">
        <f t="shared" si="19"/>
        <v>0</v>
      </c>
      <c r="AO34" s="11"/>
      <c r="AP34" s="11">
        <f t="shared" si="20"/>
        <v>-41339</v>
      </c>
      <c r="AR34" s="11">
        <v>0</v>
      </c>
      <c r="AS34" s="11">
        <v>0</v>
      </c>
      <c r="AU34" s="11"/>
      <c r="AV34" s="11"/>
    </row>
    <row r="35" spans="1:48">
      <c r="A35" s="10" t="s">
        <v>91</v>
      </c>
      <c r="B35" s="10" t="s">
        <v>92</v>
      </c>
      <c r="C35" s="10" t="s">
        <v>75</v>
      </c>
      <c r="D35" s="11"/>
      <c r="E35" s="11"/>
      <c r="F35" s="11"/>
      <c r="G35" s="12"/>
      <c r="H35" s="11"/>
      <c r="I35" s="11"/>
      <c r="J35" s="12"/>
      <c r="K35" s="11"/>
      <c r="L35" s="11"/>
      <c r="M35" s="11"/>
      <c r="O35" s="11"/>
      <c r="P35" s="11"/>
      <c r="R35" s="11"/>
      <c r="S35" s="11"/>
      <c r="T35" s="11"/>
      <c r="V35" s="11">
        <v>1</v>
      </c>
      <c r="W35" s="11">
        <v>0</v>
      </c>
      <c r="X35" s="11">
        <f t="shared" si="21"/>
        <v>0</v>
      </c>
      <c r="Y35" s="11"/>
      <c r="Z35" s="11">
        <f t="shared" si="17"/>
        <v>0</v>
      </c>
      <c r="AB35" s="11">
        <v>1</v>
      </c>
      <c r="AC35" s="11">
        <v>22425</v>
      </c>
      <c r="AD35" s="11">
        <f t="shared" si="22"/>
        <v>22425</v>
      </c>
      <c r="AE35" s="12"/>
      <c r="AF35" s="11">
        <v>0</v>
      </c>
      <c r="AG35" s="11">
        <v>0</v>
      </c>
      <c r="AH35" s="11">
        <f t="shared" si="23"/>
        <v>0</v>
      </c>
      <c r="AI35" s="11"/>
      <c r="AJ35" s="11">
        <f t="shared" si="18"/>
        <v>0</v>
      </c>
      <c r="AL35" s="11">
        <v>0</v>
      </c>
      <c r="AM35" s="11">
        <v>0</v>
      </c>
      <c r="AN35" s="11">
        <f t="shared" si="19"/>
        <v>0</v>
      </c>
      <c r="AO35" s="11"/>
      <c r="AP35" s="11">
        <f t="shared" si="20"/>
        <v>0</v>
      </c>
      <c r="AR35" s="11">
        <v>0</v>
      </c>
      <c r="AS35" s="11">
        <v>0</v>
      </c>
      <c r="AU35" s="11"/>
      <c r="AV35" s="11"/>
    </row>
    <row r="36" spans="1:48">
      <c r="A36" s="10" t="s">
        <v>93</v>
      </c>
      <c r="B36" s="10" t="s">
        <v>36</v>
      </c>
      <c r="C36" s="10" t="s">
        <v>94</v>
      </c>
      <c r="D36" s="11"/>
      <c r="E36" s="11"/>
      <c r="F36" s="11"/>
      <c r="G36" s="12"/>
      <c r="H36" s="11"/>
      <c r="I36" s="11"/>
      <c r="J36" s="12"/>
      <c r="K36" s="11"/>
      <c r="L36" s="11"/>
      <c r="M36" s="11"/>
      <c r="O36" s="11"/>
      <c r="P36" s="11"/>
      <c r="R36" s="11"/>
      <c r="S36" s="11"/>
      <c r="T36" s="11"/>
      <c r="V36" s="11"/>
      <c r="W36" s="11"/>
      <c r="X36" s="11"/>
      <c r="Y36" s="11"/>
      <c r="Z36" s="11"/>
      <c r="AB36" s="11">
        <v>1</v>
      </c>
      <c r="AC36" s="11">
        <v>20077</v>
      </c>
      <c r="AD36" s="11"/>
      <c r="AE36" s="12"/>
      <c r="AF36" s="11">
        <v>1</v>
      </c>
      <c r="AG36" s="11">
        <v>36000</v>
      </c>
      <c r="AH36" s="11"/>
      <c r="AI36" s="11"/>
      <c r="AJ36" s="11">
        <f t="shared" si="18"/>
        <v>36000</v>
      </c>
      <c r="AL36" s="11">
        <v>1</v>
      </c>
      <c r="AM36" s="11">
        <v>36000</v>
      </c>
      <c r="AN36" s="11">
        <f t="shared" si="19"/>
        <v>36000</v>
      </c>
      <c r="AO36" s="11"/>
      <c r="AP36" s="11">
        <f t="shared" si="20"/>
        <v>36000</v>
      </c>
      <c r="AR36" s="11">
        <v>0</v>
      </c>
      <c r="AS36" s="11">
        <v>0</v>
      </c>
      <c r="AU36" s="11"/>
      <c r="AV36" s="11"/>
    </row>
    <row r="37" spans="1:48">
      <c r="A37" s="10" t="s">
        <v>95</v>
      </c>
      <c r="B37" s="10" t="s">
        <v>40</v>
      </c>
      <c r="C37" s="10" t="s">
        <v>75</v>
      </c>
      <c r="D37" s="11">
        <v>0</v>
      </c>
      <c r="E37" s="11"/>
      <c r="F37" s="11">
        <f>IF(D37=0,0,+E37/D37)</f>
        <v>0</v>
      </c>
      <c r="G37" s="12"/>
      <c r="H37" s="11"/>
      <c r="I37" s="11"/>
      <c r="J37" s="12"/>
      <c r="K37" s="11"/>
      <c r="L37" s="11"/>
      <c r="M37" s="11">
        <f>IF(K37=0,0,+L37/K37)</f>
        <v>0</v>
      </c>
      <c r="O37" s="11"/>
      <c r="P37" s="11"/>
      <c r="R37" s="11">
        <v>1</v>
      </c>
      <c r="S37" s="11">
        <v>65000</v>
      </c>
      <c r="T37" s="11">
        <f>IF(R37=0,0,+S37/R37)</f>
        <v>65000</v>
      </c>
      <c r="V37" s="11">
        <v>1</v>
      </c>
      <c r="W37" s="11">
        <v>65000</v>
      </c>
      <c r="X37" s="11">
        <f t="shared" si="21"/>
        <v>65000</v>
      </c>
      <c r="Y37" s="11"/>
      <c r="Z37" s="11">
        <f t="shared" ref="Z37:Z54" si="24">+W37-P37</f>
        <v>65000</v>
      </c>
      <c r="AB37" s="11">
        <v>1</v>
      </c>
      <c r="AC37" s="11">
        <v>65000</v>
      </c>
      <c r="AD37" s="11">
        <f t="shared" si="22"/>
        <v>65000</v>
      </c>
      <c r="AE37" s="12"/>
      <c r="AF37" s="11">
        <v>1</v>
      </c>
      <c r="AG37" s="11">
        <v>65000</v>
      </c>
      <c r="AH37" s="11">
        <f t="shared" ref="AH37:AH54" si="25">IF(AF37=0,0,+AG37/AF37)</f>
        <v>65000</v>
      </c>
      <c r="AI37" s="11"/>
      <c r="AJ37" s="11">
        <f t="shared" si="18"/>
        <v>65000</v>
      </c>
      <c r="AL37" s="11">
        <v>1</v>
      </c>
      <c r="AM37" s="11">
        <v>65000</v>
      </c>
      <c r="AN37" s="11">
        <f t="shared" si="19"/>
        <v>65000</v>
      </c>
      <c r="AO37" s="11"/>
      <c r="AP37" s="11">
        <f t="shared" si="20"/>
        <v>65000</v>
      </c>
      <c r="AR37" s="11">
        <v>0</v>
      </c>
      <c r="AS37" s="11">
        <v>0</v>
      </c>
      <c r="AU37" s="11">
        <v>1</v>
      </c>
      <c r="AV37" s="11">
        <v>14136</v>
      </c>
    </row>
    <row r="38" spans="1:48">
      <c r="A38" s="10" t="s">
        <v>96</v>
      </c>
      <c r="B38" s="10" t="s">
        <v>36</v>
      </c>
      <c r="C38" s="10" t="s">
        <v>75</v>
      </c>
      <c r="D38" s="11"/>
      <c r="E38" s="11"/>
      <c r="F38" s="11"/>
      <c r="G38" s="12"/>
      <c r="H38" s="11"/>
      <c r="I38" s="11"/>
      <c r="J38" s="12"/>
      <c r="K38" s="11"/>
      <c r="L38" s="11"/>
      <c r="M38" s="11"/>
      <c r="O38" s="11"/>
      <c r="P38" s="11"/>
      <c r="R38" s="11"/>
      <c r="S38" s="11"/>
      <c r="T38" s="11"/>
      <c r="V38" s="11">
        <v>1</v>
      </c>
      <c r="W38" s="11">
        <v>10769</v>
      </c>
      <c r="X38" s="11">
        <f t="shared" si="21"/>
        <v>10769</v>
      </c>
      <c r="Y38" s="11"/>
      <c r="Z38" s="11">
        <f t="shared" si="24"/>
        <v>10769</v>
      </c>
      <c r="AB38" s="11">
        <v>1</v>
      </c>
      <c r="AC38" s="11">
        <v>10769</v>
      </c>
      <c r="AD38" s="11">
        <f t="shared" si="22"/>
        <v>10769</v>
      </c>
      <c r="AE38" s="12"/>
      <c r="AF38" s="11">
        <v>2</v>
      </c>
      <c r="AG38" s="11">
        <v>71346</v>
      </c>
      <c r="AH38" s="11">
        <f t="shared" si="25"/>
        <v>35673</v>
      </c>
      <c r="AI38" s="11"/>
      <c r="AJ38" s="11">
        <f t="shared" si="18"/>
        <v>71346</v>
      </c>
      <c r="AL38" s="11">
        <v>3</v>
      </c>
      <c r="AM38" s="11">
        <v>91538</v>
      </c>
      <c r="AN38" s="11">
        <f t="shared" si="19"/>
        <v>30512.666666666668</v>
      </c>
      <c r="AO38" s="11"/>
      <c r="AP38" s="11">
        <f t="shared" si="20"/>
        <v>91538</v>
      </c>
      <c r="AR38" s="11">
        <v>1</v>
      </c>
      <c r="AS38" s="11">
        <v>20192</v>
      </c>
      <c r="AU38" s="11">
        <v>1</v>
      </c>
      <c r="AV38" s="11">
        <v>14060</v>
      </c>
    </row>
    <row r="39" spans="1:48">
      <c r="A39" s="10" t="s">
        <v>97</v>
      </c>
      <c r="B39" s="10"/>
      <c r="C39" s="10"/>
      <c r="D39" s="11">
        <v>0</v>
      </c>
      <c r="E39" s="11"/>
      <c r="F39" s="11">
        <f t="shared" ref="F39:F48" si="26">IF(D39=0,0,+E39/D39)</f>
        <v>0</v>
      </c>
      <c r="G39" s="12"/>
      <c r="H39" s="11">
        <v>1</v>
      </c>
      <c r="I39" s="11">
        <v>21938</v>
      </c>
      <c r="J39" s="12"/>
      <c r="K39" s="11">
        <v>0</v>
      </c>
      <c r="L39" s="11">
        <v>16088</v>
      </c>
      <c r="M39" s="11">
        <f t="shared" ref="M39:M48" si="27">IF(K39=0,0,+L39/K39)</f>
        <v>0</v>
      </c>
      <c r="O39" s="11">
        <v>0</v>
      </c>
      <c r="P39" s="11">
        <v>28519</v>
      </c>
      <c r="R39" s="11"/>
      <c r="S39" s="11"/>
      <c r="T39" s="11">
        <f t="shared" ref="T39:T48" si="28">IF(R39=0,0,+S39/R39)</f>
        <v>0</v>
      </c>
      <c r="V39" s="11">
        <v>0</v>
      </c>
      <c r="W39" s="11">
        <v>0</v>
      </c>
      <c r="X39" s="11">
        <f t="shared" si="21"/>
        <v>0</v>
      </c>
      <c r="Y39" s="11"/>
      <c r="Z39" s="11">
        <f t="shared" si="24"/>
        <v>-28519</v>
      </c>
      <c r="AB39" s="11"/>
      <c r="AC39" s="11"/>
      <c r="AD39" s="11">
        <f t="shared" si="22"/>
        <v>0</v>
      </c>
      <c r="AE39" s="12"/>
      <c r="AF39" s="11">
        <v>0</v>
      </c>
      <c r="AG39" s="11">
        <v>0</v>
      </c>
      <c r="AH39" s="11">
        <f t="shared" si="25"/>
        <v>0</v>
      </c>
      <c r="AI39" s="11"/>
      <c r="AJ39" s="11">
        <f t="shared" si="18"/>
        <v>-28519</v>
      </c>
      <c r="AL39" s="11">
        <v>0</v>
      </c>
      <c r="AM39" s="11">
        <v>0</v>
      </c>
      <c r="AN39" s="11">
        <f t="shared" si="19"/>
        <v>0</v>
      </c>
      <c r="AO39" s="11"/>
      <c r="AP39" s="11">
        <f t="shared" si="20"/>
        <v>-28519</v>
      </c>
      <c r="AR39" s="11">
        <v>0</v>
      </c>
      <c r="AS39" s="11">
        <v>0</v>
      </c>
      <c r="AU39" s="11"/>
      <c r="AV39" s="11"/>
    </row>
    <row r="40" spans="1:48">
      <c r="A40" s="10" t="s">
        <v>98</v>
      </c>
      <c r="B40" s="10" t="s">
        <v>60</v>
      </c>
      <c r="C40" s="10" t="s">
        <v>75</v>
      </c>
      <c r="D40" s="11">
        <v>17</v>
      </c>
      <c r="E40" s="11">
        <v>978207</v>
      </c>
      <c r="F40" s="11">
        <f t="shared" si="26"/>
        <v>57541.588235294119</v>
      </c>
      <c r="G40" s="12"/>
      <c r="H40" s="11">
        <v>14</v>
      </c>
      <c r="I40" s="11">
        <v>892306</v>
      </c>
      <c r="J40" s="12"/>
      <c r="K40" s="11">
        <v>7</v>
      </c>
      <c r="L40" s="11">
        <v>534726</v>
      </c>
      <c r="M40" s="11">
        <f t="shared" si="27"/>
        <v>76389.428571428565</v>
      </c>
      <c r="O40" s="11">
        <v>7</v>
      </c>
      <c r="P40" s="11">
        <v>534726</v>
      </c>
      <c r="R40" s="11">
        <v>2</v>
      </c>
      <c r="S40" s="11">
        <v>186344</v>
      </c>
      <c r="T40" s="11">
        <f t="shared" si="28"/>
        <v>93172</v>
      </c>
      <c r="V40" s="11">
        <v>2</v>
      </c>
      <c r="W40" s="11">
        <v>186344</v>
      </c>
      <c r="X40" s="11">
        <f t="shared" si="21"/>
        <v>93172</v>
      </c>
      <c r="Y40" s="11"/>
      <c r="Z40" s="11">
        <f t="shared" si="24"/>
        <v>-348382</v>
      </c>
      <c r="AB40" s="11">
        <v>2</v>
      </c>
      <c r="AC40" s="11">
        <v>186344</v>
      </c>
      <c r="AD40" s="11">
        <f t="shared" si="22"/>
        <v>93172</v>
      </c>
      <c r="AE40" s="12"/>
      <c r="AF40" s="11">
        <v>2</v>
      </c>
      <c r="AG40" s="11">
        <v>78269</v>
      </c>
      <c r="AH40" s="11">
        <f t="shared" si="25"/>
        <v>39134.5</v>
      </c>
      <c r="AI40" s="11"/>
      <c r="AJ40" s="11">
        <f t="shared" si="18"/>
        <v>-456457</v>
      </c>
      <c r="AL40" s="11">
        <v>0</v>
      </c>
      <c r="AM40" s="11">
        <v>46538</v>
      </c>
      <c r="AN40" s="11">
        <f t="shared" si="19"/>
        <v>0</v>
      </c>
      <c r="AO40" s="11"/>
      <c r="AP40" s="11">
        <f t="shared" si="20"/>
        <v>-488188</v>
      </c>
      <c r="AR40" s="11">
        <v>0</v>
      </c>
      <c r="AS40" s="11">
        <v>0</v>
      </c>
      <c r="AU40" s="11">
        <v>3</v>
      </c>
      <c r="AV40" s="11">
        <v>18346.400000000001</v>
      </c>
    </row>
    <row r="41" spans="1:48">
      <c r="A41" s="10" t="s">
        <v>99</v>
      </c>
      <c r="B41" s="10" t="s">
        <v>51</v>
      </c>
      <c r="C41" s="10" t="s">
        <v>75</v>
      </c>
      <c r="D41" s="11">
        <v>4</v>
      </c>
      <c r="E41" s="11">
        <v>110620</v>
      </c>
      <c r="F41" s="11">
        <f t="shared" si="26"/>
        <v>27655</v>
      </c>
      <c r="G41" s="12"/>
      <c r="H41" s="11">
        <v>3</v>
      </c>
      <c r="I41" s="11">
        <v>150898.66999999998</v>
      </c>
      <c r="J41" s="12"/>
      <c r="K41" s="11">
        <v>3</v>
      </c>
      <c r="L41" s="11">
        <v>170020</v>
      </c>
      <c r="M41" s="11">
        <f t="shared" si="27"/>
        <v>56673.333333333336</v>
      </c>
      <c r="O41" s="11">
        <v>3</v>
      </c>
      <c r="P41" s="11">
        <v>170020</v>
      </c>
      <c r="R41" s="11">
        <v>2</v>
      </c>
      <c r="S41" s="11">
        <v>142362</v>
      </c>
      <c r="T41" s="11">
        <f t="shared" si="28"/>
        <v>71181</v>
      </c>
      <c r="V41" s="11">
        <v>2</v>
      </c>
      <c r="W41" s="11">
        <v>155919.69230769231</v>
      </c>
      <c r="X41" s="11">
        <f t="shared" si="21"/>
        <v>77959.846153846156</v>
      </c>
      <c r="Y41" s="11"/>
      <c r="Z41" s="11">
        <f t="shared" si="24"/>
        <v>-14100.307692307688</v>
      </c>
      <c r="AB41" s="11">
        <v>2</v>
      </c>
      <c r="AC41" s="11">
        <v>155919.69230769231</v>
      </c>
      <c r="AD41" s="11">
        <f t="shared" si="22"/>
        <v>77959.846153846156</v>
      </c>
      <c r="AE41" s="12"/>
      <c r="AF41" s="11">
        <v>2</v>
      </c>
      <c r="AG41" s="11">
        <v>132022.30769230769</v>
      </c>
      <c r="AH41" s="11">
        <f t="shared" si="25"/>
        <v>66011.153846153844</v>
      </c>
      <c r="AI41" s="11"/>
      <c r="AJ41" s="11">
        <f t="shared" si="18"/>
        <v>-37997.692307692312</v>
      </c>
      <c r="AL41" s="11">
        <v>2</v>
      </c>
      <c r="AM41" s="11">
        <v>132022</v>
      </c>
      <c r="AN41" s="11">
        <f t="shared" si="19"/>
        <v>66011</v>
      </c>
      <c r="AO41" s="11"/>
      <c r="AP41" s="11">
        <f t="shared" si="20"/>
        <v>-37998</v>
      </c>
      <c r="AR41" s="11">
        <v>0</v>
      </c>
      <c r="AS41" s="11">
        <v>0</v>
      </c>
      <c r="AU41" s="11"/>
      <c r="AV41" s="11"/>
    </row>
    <row r="42" spans="1:48">
      <c r="A42" s="10" t="s">
        <v>100</v>
      </c>
      <c r="B42" s="10" t="s">
        <v>36</v>
      </c>
      <c r="C42" s="10" t="s">
        <v>75</v>
      </c>
      <c r="D42" s="11">
        <v>0</v>
      </c>
      <c r="E42" s="11"/>
      <c r="F42" s="11">
        <f t="shared" si="26"/>
        <v>0</v>
      </c>
      <c r="G42" s="12"/>
      <c r="H42" s="11">
        <v>4</v>
      </c>
      <c r="I42" s="11">
        <v>45865</v>
      </c>
      <c r="J42" s="12"/>
      <c r="K42" s="11">
        <v>3</v>
      </c>
      <c r="L42" s="11">
        <v>69202</v>
      </c>
      <c r="M42" s="11">
        <f t="shared" si="27"/>
        <v>23067.333333333332</v>
      </c>
      <c r="O42" s="11">
        <v>3</v>
      </c>
      <c r="P42" s="11">
        <v>69202</v>
      </c>
      <c r="R42" s="11">
        <v>10</v>
      </c>
      <c r="S42" s="11">
        <v>120301</v>
      </c>
      <c r="T42" s="11">
        <f t="shared" si="28"/>
        <v>12030.1</v>
      </c>
      <c r="V42" s="11">
        <v>10</v>
      </c>
      <c r="W42" s="11">
        <v>120301</v>
      </c>
      <c r="X42" s="11">
        <f t="shared" si="21"/>
        <v>12030.1</v>
      </c>
      <c r="Y42" s="11"/>
      <c r="Z42" s="11">
        <f t="shared" si="24"/>
        <v>51099</v>
      </c>
      <c r="AB42" s="11">
        <v>10</v>
      </c>
      <c r="AC42" s="11">
        <v>120301</v>
      </c>
      <c r="AD42" s="11">
        <f t="shared" si="22"/>
        <v>12030.1</v>
      </c>
      <c r="AE42" s="12"/>
      <c r="AF42" s="11">
        <v>10</v>
      </c>
      <c r="AG42" s="11">
        <v>127289</v>
      </c>
      <c r="AH42" s="11">
        <f t="shared" si="25"/>
        <v>12728.9</v>
      </c>
      <c r="AI42" s="11"/>
      <c r="AJ42" s="11">
        <f t="shared" si="18"/>
        <v>58087</v>
      </c>
      <c r="AL42" s="11">
        <v>9</v>
      </c>
      <c r="AM42" s="11">
        <v>156279</v>
      </c>
      <c r="AN42" s="11">
        <f t="shared" si="19"/>
        <v>17364.333333333332</v>
      </c>
      <c r="AO42" s="11"/>
      <c r="AP42" s="11">
        <f t="shared" si="20"/>
        <v>87077</v>
      </c>
      <c r="AR42" s="11">
        <v>3</v>
      </c>
      <c r="AS42" s="11">
        <v>28990</v>
      </c>
      <c r="AU42" s="11">
        <v>3</v>
      </c>
      <c r="AV42" s="11">
        <v>27190.9</v>
      </c>
    </row>
    <row r="43" spans="1:48">
      <c r="A43" s="10" t="s">
        <v>101</v>
      </c>
      <c r="B43" s="10" t="s">
        <v>51</v>
      </c>
      <c r="C43" s="10" t="s">
        <v>83</v>
      </c>
      <c r="D43" s="11">
        <v>3</v>
      </c>
      <c r="E43" s="11">
        <v>84600</v>
      </c>
      <c r="F43" s="11">
        <f t="shared" si="26"/>
        <v>28200</v>
      </c>
      <c r="G43" s="12"/>
      <c r="H43" s="11">
        <v>3</v>
      </c>
      <c r="I43" s="11">
        <v>85743</v>
      </c>
      <c r="J43" s="12"/>
      <c r="K43" s="11">
        <v>2</v>
      </c>
      <c r="L43" s="11">
        <v>90416</v>
      </c>
      <c r="M43" s="11">
        <f t="shared" si="27"/>
        <v>45208</v>
      </c>
      <c r="O43" s="11">
        <v>2</v>
      </c>
      <c r="P43" s="11">
        <v>90416</v>
      </c>
      <c r="R43" s="11">
        <v>2</v>
      </c>
      <c r="S43" s="11">
        <v>70873</v>
      </c>
      <c r="T43" s="11">
        <f t="shared" si="28"/>
        <v>35436.5</v>
      </c>
      <c r="V43" s="11">
        <v>3</v>
      </c>
      <c r="W43" s="11">
        <v>74719</v>
      </c>
      <c r="X43" s="11">
        <f t="shared" si="21"/>
        <v>24906.333333333332</v>
      </c>
      <c r="Y43" s="11"/>
      <c r="Z43" s="11">
        <f t="shared" si="24"/>
        <v>-15697</v>
      </c>
      <c r="AB43" s="11">
        <v>3</v>
      </c>
      <c r="AC43" s="11">
        <v>74719</v>
      </c>
      <c r="AD43" s="11">
        <f t="shared" si="22"/>
        <v>24906.333333333332</v>
      </c>
      <c r="AE43" s="12"/>
      <c r="AF43" s="11">
        <v>4</v>
      </c>
      <c r="AG43" s="11">
        <v>115216</v>
      </c>
      <c r="AH43" s="11">
        <f t="shared" si="25"/>
        <v>28804</v>
      </c>
      <c r="AI43" s="11"/>
      <c r="AJ43" s="11">
        <f t="shared" si="18"/>
        <v>24800</v>
      </c>
      <c r="AL43" s="11">
        <v>4</v>
      </c>
      <c r="AM43" s="11">
        <v>115216</v>
      </c>
      <c r="AN43" s="11">
        <f t="shared" si="19"/>
        <v>28804</v>
      </c>
      <c r="AO43" s="11"/>
      <c r="AP43" s="11">
        <f t="shared" si="20"/>
        <v>24800</v>
      </c>
      <c r="AR43" s="11">
        <v>0</v>
      </c>
      <c r="AS43" s="11">
        <v>0</v>
      </c>
      <c r="AU43" s="11"/>
      <c r="AV43" s="11"/>
    </row>
    <row r="44" spans="1:48">
      <c r="A44" s="10" t="s">
        <v>102</v>
      </c>
      <c r="B44" s="10" t="s">
        <v>103</v>
      </c>
      <c r="C44" s="10" t="s">
        <v>75</v>
      </c>
      <c r="D44" s="11">
        <v>0</v>
      </c>
      <c r="E44" s="11"/>
      <c r="F44" s="11">
        <f t="shared" si="26"/>
        <v>0</v>
      </c>
      <c r="G44" s="12"/>
      <c r="H44" s="11"/>
      <c r="I44" s="11"/>
      <c r="J44" s="12"/>
      <c r="K44" s="11"/>
      <c r="L44" s="11"/>
      <c r="M44" s="11">
        <f t="shared" si="27"/>
        <v>0</v>
      </c>
      <c r="O44" s="11"/>
      <c r="P44" s="11"/>
      <c r="R44" s="11">
        <v>1</v>
      </c>
      <c r="S44" s="11">
        <v>35883</v>
      </c>
      <c r="T44" s="11">
        <f t="shared" si="28"/>
        <v>35883</v>
      </c>
      <c r="V44" s="11">
        <v>1</v>
      </c>
      <c r="W44" s="11">
        <v>35883</v>
      </c>
      <c r="X44" s="11">
        <f t="shared" si="21"/>
        <v>35883</v>
      </c>
      <c r="Y44" s="11"/>
      <c r="Z44" s="11">
        <f t="shared" si="24"/>
        <v>35883</v>
      </c>
      <c r="AB44" s="11">
        <v>1</v>
      </c>
      <c r="AC44" s="11">
        <v>35883</v>
      </c>
      <c r="AD44" s="11">
        <f t="shared" si="22"/>
        <v>35883</v>
      </c>
      <c r="AE44" s="12"/>
      <c r="AF44" s="11">
        <v>1</v>
      </c>
      <c r="AG44" s="11">
        <v>33320</v>
      </c>
      <c r="AH44" s="11">
        <f t="shared" si="25"/>
        <v>33320</v>
      </c>
      <c r="AI44" s="11"/>
      <c r="AJ44" s="11">
        <f t="shared" si="18"/>
        <v>33320</v>
      </c>
      <c r="AL44" s="11">
        <v>1</v>
      </c>
      <c r="AM44" s="11">
        <v>33320</v>
      </c>
      <c r="AN44" s="11">
        <f t="shared" si="19"/>
        <v>33320</v>
      </c>
      <c r="AO44" s="11"/>
      <c r="AP44" s="11">
        <f t="shared" si="20"/>
        <v>33320</v>
      </c>
      <c r="AR44" s="11">
        <v>0</v>
      </c>
      <c r="AS44" s="11">
        <v>0</v>
      </c>
      <c r="AU44" s="11"/>
      <c r="AV44" s="11"/>
    </row>
    <row r="45" spans="1:48">
      <c r="A45" s="2" t="s">
        <v>104</v>
      </c>
      <c r="B45" s="10" t="s">
        <v>105</v>
      </c>
      <c r="C45" s="10" t="s">
        <v>75</v>
      </c>
      <c r="D45" s="11">
        <v>7</v>
      </c>
      <c r="E45" s="11">
        <v>104707.44999999998</v>
      </c>
      <c r="F45" s="11">
        <f t="shared" si="26"/>
        <v>14958.20714285714</v>
      </c>
      <c r="G45" s="12"/>
      <c r="H45" s="11">
        <v>4</v>
      </c>
      <c r="I45" s="11">
        <v>83124.78</v>
      </c>
      <c r="J45" s="12"/>
      <c r="K45" s="11">
        <v>3</v>
      </c>
      <c r="L45" s="11">
        <v>155502.16730769229</v>
      </c>
      <c r="M45" s="11">
        <f t="shared" si="27"/>
        <v>51834.055769230763</v>
      </c>
      <c r="O45" s="11">
        <v>3</v>
      </c>
      <c r="P45" s="11">
        <v>155502.16730769229</v>
      </c>
      <c r="R45" s="11">
        <v>4</v>
      </c>
      <c r="S45" s="11">
        <v>205606</v>
      </c>
      <c r="T45" s="11">
        <f t="shared" si="28"/>
        <v>51401.5</v>
      </c>
      <c r="V45" s="11">
        <v>5</v>
      </c>
      <c r="W45" s="11">
        <v>220861</v>
      </c>
      <c r="X45" s="11">
        <f t="shared" si="21"/>
        <v>44172.2</v>
      </c>
      <c r="Y45" s="11"/>
      <c r="Z45" s="11">
        <f t="shared" si="24"/>
        <v>65358.832692307711</v>
      </c>
      <c r="AB45" s="11">
        <v>5</v>
      </c>
      <c r="AC45" s="11">
        <v>220861</v>
      </c>
      <c r="AD45" s="11">
        <f t="shared" si="22"/>
        <v>44172.2</v>
      </c>
      <c r="AE45" s="12"/>
      <c r="AF45" s="11">
        <v>5</v>
      </c>
      <c r="AG45" s="11">
        <v>189646</v>
      </c>
      <c r="AH45" s="11">
        <f t="shared" si="25"/>
        <v>37929.199999999997</v>
      </c>
      <c r="AI45" s="11"/>
      <c r="AJ45" s="11">
        <f t="shared" si="18"/>
        <v>34143.832692307711</v>
      </c>
      <c r="AL45" s="11">
        <v>1</v>
      </c>
      <c r="AM45" s="11">
        <v>135804</v>
      </c>
      <c r="AN45" s="11">
        <f t="shared" si="19"/>
        <v>135804</v>
      </c>
      <c r="AO45" s="11"/>
      <c r="AP45" s="11">
        <f t="shared" si="20"/>
        <v>-19698.167307692289</v>
      </c>
      <c r="AR45" s="11">
        <v>0</v>
      </c>
      <c r="AS45" s="11">
        <v>0</v>
      </c>
      <c r="AU45" s="11">
        <v>4</v>
      </c>
      <c r="AV45" s="11">
        <v>28723.5</v>
      </c>
    </row>
    <row r="46" spans="1:48">
      <c r="A46" s="10" t="s">
        <v>106</v>
      </c>
      <c r="B46" s="10" t="s">
        <v>74</v>
      </c>
      <c r="C46" s="10" t="s">
        <v>75</v>
      </c>
      <c r="D46" s="11">
        <v>0</v>
      </c>
      <c r="E46" s="11"/>
      <c r="F46" s="11">
        <f t="shared" si="26"/>
        <v>0</v>
      </c>
      <c r="G46" s="12"/>
      <c r="H46" s="11">
        <v>1</v>
      </c>
      <c r="I46" s="11">
        <v>30433</v>
      </c>
      <c r="J46" s="12"/>
      <c r="K46" s="11">
        <v>0</v>
      </c>
      <c r="L46" s="11">
        <v>20519</v>
      </c>
      <c r="M46" s="11">
        <f t="shared" si="27"/>
        <v>0</v>
      </c>
      <c r="O46" s="11">
        <v>0</v>
      </c>
      <c r="P46" s="11">
        <v>20519</v>
      </c>
      <c r="R46" s="11"/>
      <c r="S46" s="11"/>
      <c r="T46" s="11">
        <f t="shared" si="28"/>
        <v>0</v>
      </c>
      <c r="V46" s="11">
        <v>0</v>
      </c>
      <c r="W46" s="11">
        <v>0</v>
      </c>
      <c r="X46" s="11">
        <f t="shared" si="21"/>
        <v>0</v>
      </c>
      <c r="Y46" s="11"/>
      <c r="Z46" s="11">
        <f t="shared" si="24"/>
        <v>-20519</v>
      </c>
      <c r="AB46" s="11"/>
      <c r="AC46" s="11"/>
      <c r="AD46" s="11">
        <f t="shared" si="22"/>
        <v>0</v>
      </c>
      <c r="AE46" s="12"/>
      <c r="AF46" s="11">
        <v>0</v>
      </c>
      <c r="AG46" s="11">
        <v>0</v>
      </c>
      <c r="AH46" s="11">
        <f t="shared" si="25"/>
        <v>0</v>
      </c>
      <c r="AI46" s="11"/>
      <c r="AJ46" s="11">
        <f t="shared" si="18"/>
        <v>-20519</v>
      </c>
      <c r="AL46" s="11">
        <v>0</v>
      </c>
      <c r="AM46" s="11">
        <v>0</v>
      </c>
      <c r="AN46" s="11">
        <f t="shared" si="19"/>
        <v>0</v>
      </c>
      <c r="AO46" s="11"/>
      <c r="AP46" s="11">
        <f t="shared" si="20"/>
        <v>-20519</v>
      </c>
      <c r="AR46" s="11">
        <v>0</v>
      </c>
      <c r="AS46" s="11">
        <v>0</v>
      </c>
      <c r="AU46" s="11"/>
      <c r="AV46" s="11"/>
    </row>
    <row r="47" spans="1:48">
      <c r="A47" s="10" t="s">
        <v>107</v>
      </c>
      <c r="B47" s="10" t="s">
        <v>105</v>
      </c>
      <c r="C47" s="10" t="s">
        <v>75</v>
      </c>
      <c r="D47" s="11">
        <v>5</v>
      </c>
      <c r="E47" s="11">
        <v>61585</v>
      </c>
      <c r="F47" s="11">
        <f t="shared" si="26"/>
        <v>12317</v>
      </c>
      <c r="G47" s="12"/>
      <c r="H47" s="11">
        <v>4</v>
      </c>
      <c r="I47" s="11">
        <v>34000.004000000001</v>
      </c>
      <c r="J47" s="12"/>
      <c r="K47" s="11">
        <v>2</v>
      </c>
      <c r="L47" s="11">
        <v>51175</v>
      </c>
      <c r="M47" s="11">
        <f t="shared" si="27"/>
        <v>25587.5</v>
      </c>
      <c r="O47" s="11">
        <v>2</v>
      </c>
      <c r="P47" s="11">
        <v>51175</v>
      </c>
      <c r="R47" s="11">
        <v>2</v>
      </c>
      <c r="S47" s="11">
        <v>34485</v>
      </c>
      <c r="T47" s="11">
        <f t="shared" si="28"/>
        <v>17242.5</v>
      </c>
      <c r="V47" s="11">
        <v>2</v>
      </c>
      <c r="W47" s="11">
        <v>34485</v>
      </c>
      <c r="X47" s="11">
        <f t="shared" si="21"/>
        <v>17242.5</v>
      </c>
      <c r="Y47" s="11"/>
      <c r="Z47" s="11">
        <f t="shared" si="24"/>
        <v>-16690</v>
      </c>
      <c r="AB47" s="11">
        <v>1</v>
      </c>
      <c r="AC47" s="11">
        <v>23105</v>
      </c>
      <c r="AD47" s="11">
        <f t="shared" si="22"/>
        <v>23105</v>
      </c>
      <c r="AE47" s="12"/>
      <c r="AF47" s="11">
        <v>1</v>
      </c>
      <c r="AG47" s="11">
        <v>14760</v>
      </c>
      <c r="AH47" s="11">
        <f t="shared" si="25"/>
        <v>14760</v>
      </c>
      <c r="AI47" s="11"/>
      <c r="AJ47" s="11">
        <f t="shared" si="18"/>
        <v>-36415</v>
      </c>
      <c r="AL47" s="11">
        <v>1</v>
      </c>
      <c r="AM47" s="11">
        <v>14760</v>
      </c>
      <c r="AN47" s="11">
        <f t="shared" si="19"/>
        <v>14760</v>
      </c>
      <c r="AO47" s="11"/>
      <c r="AP47" s="11">
        <f t="shared" si="20"/>
        <v>-36415</v>
      </c>
      <c r="AR47" s="11">
        <v>0</v>
      </c>
      <c r="AS47" s="11">
        <v>0</v>
      </c>
      <c r="AU47" s="11">
        <v>1</v>
      </c>
      <c r="AV47" s="11">
        <v>17670</v>
      </c>
    </row>
    <row r="48" spans="1:48">
      <c r="A48" s="10" t="s">
        <v>109</v>
      </c>
      <c r="B48" s="10" t="s">
        <v>36</v>
      </c>
      <c r="C48" s="10" t="s">
        <v>83</v>
      </c>
      <c r="D48" s="11">
        <v>0</v>
      </c>
      <c r="E48" s="11"/>
      <c r="F48" s="11">
        <f t="shared" si="26"/>
        <v>0</v>
      </c>
      <c r="G48" s="12"/>
      <c r="H48" s="11"/>
      <c r="I48" s="11"/>
      <c r="J48" s="12"/>
      <c r="K48" s="11"/>
      <c r="L48" s="11"/>
      <c r="M48" s="11">
        <f t="shared" si="27"/>
        <v>0</v>
      </c>
      <c r="O48" s="11"/>
      <c r="P48" s="11"/>
      <c r="R48" s="11">
        <v>1</v>
      </c>
      <c r="S48" s="11">
        <v>36528</v>
      </c>
      <c r="T48" s="11">
        <f t="shared" si="28"/>
        <v>36528</v>
      </c>
      <c r="V48" s="11">
        <v>1</v>
      </c>
      <c r="W48" s="11">
        <v>36528</v>
      </c>
      <c r="X48" s="11">
        <f t="shared" si="21"/>
        <v>36528</v>
      </c>
      <c r="Y48" s="11"/>
      <c r="Z48" s="11">
        <f t="shared" si="24"/>
        <v>36528</v>
      </c>
      <c r="AB48" s="11">
        <v>1</v>
      </c>
      <c r="AC48" s="11">
        <v>36528</v>
      </c>
      <c r="AD48" s="11">
        <f t="shared" si="22"/>
        <v>36528</v>
      </c>
      <c r="AE48" s="12"/>
      <c r="AF48" s="11">
        <v>2</v>
      </c>
      <c r="AG48" s="11">
        <v>112575</v>
      </c>
      <c r="AH48" s="11">
        <f t="shared" si="25"/>
        <v>56287.5</v>
      </c>
      <c r="AI48" s="11"/>
      <c r="AJ48" s="11">
        <f t="shared" si="18"/>
        <v>112575</v>
      </c>
      <c r="AL48" s="11">
        <v>1</v>
      </c>
      <c r="AM48" s="11">
        <v>91200</v>
      </c>
      <c r="AN48" s="11">
        <f t="shared" si="19"/>
        <v>91200</v>
      </c>
      <c r="AO48" s="11"/>
      <c r="AP48" s="11">
        <f t="shared" si="20"/>
        <v>91200</v>
      </c>
      <c r="AR48" s="11">
        <v>0</v>
      </c>
      <c r="AS48" s="11">
        <v>0</v>
      </c>
      <c r="AU48" s="11">
        <v>1</v>
      </c>
      <c r="AV48" s="11">
        <v>15960</v>
      </c>
    </row>
    <row r="49" spans="1:48">
      <c r="A49" s="10" t="s">
        <v>110</v>
      </c>
      <c r="B49" s="10" t="s">
        <v>36</v>
      </c>
      <c r="C49" s="10" t="s">
        <v>75</v>
      </c>
      <c r="D49" s="11"/>
      <c r="E49" s="11"/>
      <c r="F49" s="11"/>
      <c r="G49" s="12"/>
      <c r="H49" s="11"/>
      <c r="I49" s="11"/>
      <c r="J49" s="12"/>
      <c r="K49" s="11"/>
      <c r="L49" s="11"/>
      <c r="M49" s="11"/>
      <c r="O49" s="11"/>
      <c r="P49" s="11"/>
      <c r="R49" s="11"/>
      <c r="S49" s="11"/>
      <c r="T49" s="11"/>
      <c r="V49" s="11">
        <v>1</v>
      </c>
      <c r="W49" s="11">
        <v>0</v>
      </c>
      <c r="X49" s="11">
        <f t="shared" si="21"/>
        <v>0</v>
      </c>
      <c r="Y49" s="11"/>
      <c r="Z49" s="11">
        <f t="shared" si="24"/>
        <v>0</v>
      </c>
      <c r="AB49" s="11">
        <v>1</v>
      </c>
      <c r="AC49" s="11">
        <v>10299</v>
      </c>
      <c r="AD49" s="11">
        <f t="shared" si="22"/>
        <v>10299</v>
      </c>
      <c r="AE49" s="12"/>
      <c r="AF49" s="11">
        <v>1</v>
      </c>
      <c r="AG49" s="11">
        <v>25502</v>
      </c>
      <c r="AH49" s="11">
        <f t="shared" si="25"/>
        <v>25502</v>
      </c>
      <c r="AI49" s="11"/>
      <c r="AJ49" s="11">
        <f t="shared" si="18"/>
        <v>25502</v>
      </c>
      <c r="AL49" s="11">
        <v>1</v>
      </c>
      <c r="AM49" s="11">
        <v>25502</v>
      </c>
      <c r="AN49" s="11">
        <f t="shared" si="19"/>
        <v>25502</v>
      </c>
      <c r="AO49" s="11"/>
      <c r="AP49" s="11">
        <f t="shared" si="20"/>
        <v>25502</v>
      </c>
      <c r="AR49" s="11">
        <v>0</v>
      </c>
      <c r="AS49" s="11">
        <v>0</v>
      </c>
      <c r="AU49" s="11">
        <v>1</v>
      </c>
      <c r="AV49" s="11">
        <v>11400</v>
      </c>
    </row>
    <row r="50" spans="1:48">
      <c r="A50" s="10" t="s">
        <v>111</v>
      </c>
      <c r="B50" s="10" t="s">
        <v>60</v>
      </c>
      <c r="C50" s="10" t="s">
        <v>83</v>
      </c>
      <c r="D50" s="11">
        <v>6</v>
      </c>
      <c r="E50" s="11">
        <v>149512</v>
      </c>
      <c r="F50" s="11">
        <f t="shared" ref="F50:F62" si="29">IF(D50=0,0,+E50/D50)</f>
        <v>24918.666666666668</v>
      </c>
      <c r="G50" s="12"/>
      <c r="H50" s="11">
        <v>5</v>
      </c>
      <c r="I50" s="11">
        <v>139077</v>
      </c>
      <c r="J50" s="12"/>
      <c r="K50" s="11">
        <v>5</v>
      </c>
      <c r="L50" s="11">
        <v>135182</v>
      </c>
      <c r="M50" s="11">
        <f t="shared" ref="M50:M73" si="30">IF(K50=0,0,+L50/K50)</f>
        <v>27036.400000000001</v>
      </c>
      <c r="O50" s="11">
        <v>5</v>
      </c>
      <c r="P50" s="11">
        <v>140725</v>
      </c>
      <c r="R50" s="11">
        <v>6</v>
      </c>
      <c r="S50" s="11">
        <v>194595</v>
      </c>
      <c r="T50" s="11">
        <f>IF(R50=0,0,+S50/R50)</f>
        <v>32432.5</v>
      </c>
      <c r="V50" s="11">
        <v>6</v>
      </c>
      <c r="W50" s="11">
        <v>194595</v>
      </c>
      <c r="X50" s="11">
        <f t="shared" si="21"/>
        <v>32432.5</v>
      </c>
      <c r="Y50" s="11"/>
      <c r="Z50" s="11">
        <f t="shared" si="24"/>
        <v>53870</v>
      </c>
      <c r="AB50" s="11">
        <v>6</v>
      </c>
      <c r="AC50" s="11">
        <v>194595</v>
      </c>
      <c r="AD50" s="11">
        <f t="shared" si="22"/>
        <v>32432.5</v>
      </c>
      <c r="AE50" s="12"/>
      <c r="AF50" s="11">
        <v>6</v>
      </c>
      <c r="AG50" s="11">
        <v>181664</v>
      </c>
      <c r="AH50" s="11">
        <f t="shared" si="25"/>
        <v>30277.333333333332</v>
      </c>
      <c r="AI50" s="11"/>
      <c r="AJ50" s="11">
        <f t="shared" si="18"/>
        <v>40939</v>
      </c>
      <c r="AL50" s="11">
        <v>6</v>
      </c>
      <c r="AM50" s="11">
        <v>223023</v>
      </c>
      <c r="AN50" s="11">
        <f t="shared" si="19"/>
        <v>37170.5</v>
      </c>
      <c r="AO50" s="11"/>
      <c r="AP50" s="11">
        <f t="shared" si="20"/>
        <v>82298</v>
      </c>
      <c r="AR50" s="11">
        <v>2</v>
      </c>
      <c r="AS50" s="11">
        <v>36359</v>
      </c>
      <c r="AU50" s="11">
        <v>4</v>
      </c>
      <c r="AV50" s="11">
        <v>17480</v>
      </c>
    </row>
    <row r="51" spans="1:48">
      <c r="A51" s="10" t="s">
        <v>112</v>
      </c>
      <c r="B51" s="10" t="s">
        <v>87</v>
      </c>
      <c r="C51" s="10" t="s">
        <v>75</v>
      </c>
      <c r="D51" s="11"/>
      <c r="E51" s="11"/>
      <c r="F51" s="11"/>
      <c r="G51" s="12"/>
      <c r="H51" s="11"/>
      <c r="I51" s="11"/>
      <c r="J51" s="12"/>
      <c r="K51" s="11"/>
      <c r="L51" s="11"/>
      <c r="M51" s="11"/>
      <c r="O51" s="11"/>
      <c r="P51" s="11"/>
      <c r="R51" s="11"/>
      <c r="S51" s="11"/>
      <c r="T51" s="11"/>
      <c r="V51" s="11"/>
      <c r="W51" s="11"/>
      <c r="X51" s="11"/>
      <c r="Y51" s="11"/>
      <c r="Z51" s="11"/>
      <c r="AB51" s="11"/>
      <c r="AC51" s="11"/>
      <c r="AD51" s="11"/>
      <c r="AE51" s="12"/>
      <c r="AF51" s="11"/>
      <c r="AG51" s="11"/>
      <c r="AH51" s="11"/>
      <c r="AI51" s="11"/>
      <c r="AJ51" s="11"/>
      <c r="AL51" s="11">
        <v>1</v>
      </c>
      <c r="AM51" s="11">
        <v>35585</v>
      </c>
      <c r="AN51" s="11"/>
      <c r="AO51" s="11"/>
      <c r="AP51" s="11">
        <f t="shared" si="20"/>
        <v>35585</v>
      </c>
      <c r="AR51" s="11">
        <v>1</v>
      </c>
      <c r="AS51" s="11">
        <v>35585</v>
      </c>
      <c r="AU51" s="11"/>
      <c r="AV51" s="11"/>
    </row>
    <row r="52" spans="1:48">
      <c r="A52" s="10" t="s">
        <v>113</v>
      </c>
      <c r="B52" s="10" t="s">
        <v>105</v>
      </c>
      <c r="C52" s="10" t="s">
        <v>75</v>
      </c>
      <c r="D52" s="11">
        <v>0</v>
      </c>
      <c r="E52" s="11"/>
      <c r="F52" s="11">
        <f t="shared" si="29"/>
        <v>0</v>
      </c>
      <c r="G52" s="12"/>
      <c r="H52" s="11"/>
      <c r="I52" s="11"/>
      <c r="J52" s="12"/>
      <c r="K52" s="11"/>
      <c r="L52" s="11"/>
      <c r="M52" s="11">
        <f t="shared" si="30"/>
        <v>0</v>
      </c>
      <c r="O52" s="11"/>
      <c r="P52" s="11"/>
      <c r="R52" s="11">
        <v>1</v>
      </c>
      <c r="S52" s="11">
        <v>60000</v>
      </c>
      <c r="T52" s="11">
        <f>IF(R52=0,0,+S52/R52)</f>
        <v>60000</v>
      </c>
      <c r="V52" s="11">
        <v>1</v>
      </c>
      <c r="W52" s="11">
        <v>60000</v>
      </c>
      <c r="X52" s="11">
        <f t="shared" si="21"/>
        <v>60000</v>
      </c>
      <c r="Y52" s="11"/>
      <c r="Z52" s="11">
        <f t="shared" si="24"/>
        <v>60000</v>
      </c>
      <c r="AB52" s="11">
        <v>1</v>
      </c>
      <c r="AC52" s="11">
        <v>60000</v>
      </c>
      <c r="AD52" s="11">
        <f t="shared" si="22"/>
        <v>60000</v>
      </c>
      <c r="AE52" s="12"/>
      <c r="AF52" s="11">
        <v>1</v>
      </c>
      <c r="AG52" s="11">
        <v>65000</v>
      </c>
      <c r="AH52" s="11">
        <f t="shared" si="25"/>
        <v>65000</v>
      </c>
      <c r="AI52" s="11"/>
      <c r="AJ52" s="11">
        <f t="shared" si="18"/>
        <v>65000</v>
      </c>
      <c r="AL52" s="11">
        <v>1</v>
      </c>
      <c r="AM52" s="11">
        <v>65000</v>
      </c>
      <c r="AN52" s="11">
        <f t="shared" si="19"/>
        <v>65000</v>
      </c>
      <c r="AO52" s="11"/>
      <c r="AP52" s="11">
        <f t="shared" si="20"/>
        <v>65000</v>
      </c>
      <c r="AR52" s="11">
        <v>0</v>
      </c>
      <c r="AS52" s="11">
        <v>0</v>
      </c>
      <c r="AU52" s="11">
        <v>1</v>
      </c>
      <c r="AV52" s="11">
        <v>19570</v>
      </c>
    </row>
    <row r="53" spans="1:48">
      <c r="A53" s="10" t="s">
        <v>114</v>
      </c>
      <c r="B53" s="10" t="s">
        <v>36</v>
      </c>
      <c r="C53" s="10" t="s">
        <v>75</v>
      </c>
      <c r="D53" s="11">
        <v>0</v>
      </c>
      <c r="E53" s="11">
        <v>0</v>
      </c>
      <c r="F53" s="11">
        <f t="shared" si="29"/>
        <v>0</v>
      </c>
      <c r="G53" s="12"/>
      <c r="H53" s="11"/>
      <c r="I53" s="11"/>
      <c r="J53" s="12"/>
      <c r="K53" s="11">
        <v>1</v>
      </c>
      <c r="L53" s="11">
        <v>18143</v>
      </c>
      <c r="M53" s="11">
        <f t="shared" si="30"/>
        <v>18143</v>
      </c>
      <c r="O53" s="11">
        <v>1</v>
      </c>
      <c r="P53" s="11">
        <v>18143</v>
      </c>
      <c r="R53" s="11">
        <v>0</v>
      </c>
      <c r="S53" s="11">
        <v>10235</v>
      </c>
      <c r="T53" s="11">
        <f>IF(R53=0,0,+S53/R53)</f>
        <v>0</v>
      </c>
      <c r="V53" s="11">
        <v>0</v>
      </c>
      <c r="W53" s="11">
        <v>10235</v>
      </c>
      <c r="X53" s="11">
        <f t="shared" si="21"/>
        <v>0</v>
      </c>
      <c r="Y53" s="11"/>
      <c r="Z53" s="11">
        <f t="shared" si="24"/>
        <v>-7908</v>
      </c>
      <c r="AB53" s="11">
        <v>0</v>
      </c>
      <c r="AC53" s="11">
        <v>10235</v>
      </c>
      <c r="AD53" s="11">
        <f t="shared" si="22"/>
        <v>0</v>
      </c>
      <c r="AE53" s="12"/>
      <c r="AF53" s="11">
        <v>0</v>
      </c>
      <c r="AG53" s="11">
        <v>0</v>
      </c>
      <c r="AH53" s="11">
        <f t="shared" si="25"/>
        <v>0</v>
      </c>
      <c r="AI53" s="11"/>
      <c r="AJ53" s="11">
        <f t="shared" si="18"/>
        <v>-18143</v>
      </c>
      <c r="AL53" s="11">
        <v>0</v>
      </c>
      <c r="AM53" s="11">
        <v>0</v>
      </c>
      <c r="AN53" s="11">
        <f t="shared" si="19"/>
        <v>0</v>
      </c>
      <c r="AO53" s="11"/>
      <c r="AP53" s="11">
        <f t="shared" si="20"/>
        <v>-18143</v>
      </c>
      <c r="AR53" s="11">
        <v>0</v>
      </c>
      <c r="AS53" s="11">
        <v>0</v>
      </c>
      <c r="AU53" s="11">
        <v>1</v>
      </c>
      <c r="AV53" s="11">
        <v>15960</v>
      </c>
    </row>
    <row r="54" spans="1:48">
      <c r="A54" s="10" t="s">
        <v>115</v>
      </c>
      <c r="B54" s="10" t="s">
        <v>46</v>
      </c>
      <c r="C54" s="10" t="s">
        <v>83</v>
      </c>
      <c r="D54" s="11">
        <v>2</v>
      </c>
      <c r="E54" s="11">
        <v>40631</v>
      </c>
      <c r="F54" s="11">
        <f t="shared" si="29"/>
        <v>20315.5</v>
      </c>
      <c r="G54" s="12"/>
      <c r="H54" s="11">
        <v>2</v>
      </c>
      <c r="I54" s="11">
        <v>25713.199999999997</v>
      </c>
      <c r="J54" s="12"/>
      <c r="K54" s="11">
        <v>2</v>
      </c>
      <c r="L54" s="11">
        <v>33539.31</v>
      </c>
      <c r="M54" s="11">
        <f t="shared" si="30"/>
        <v>16769.654999999999</v>
      </c>
      <c r="O54" s="11">
        <v>2</v>
      </c>
      <c r="P54" s="11">
        <v>33539.31</v>
      </c>
      <c r="R54" s="11">
        <v>2</v>
      </c>
      <c r="S54" s="11">
        <v>30640</v>
      </c>
      <c r="T54" s="11">
        <f>IF(R54=0,0,+S54/R54)</f>
        <v>15320</v>
      </c>
      <c r="V54" s="11">
        <v>2</v>
      </c>
      <c r="W54" s="11">
        <v>30640</v>
      </c>
      <c r="X54" s="11">
        <f t="shared" si="21"/>
        <v>15320</v>
      </c>
      <c r="Y54" s="11"/>
      <c r="Z54" s="11">
        <f t="shared" si="24"/>
        <v>-2899.3099999999977</v>
      </c>
      <c r="AB54" s="11">
        <v>2</v>
      </c>
      <c r="AC54" s="11">
        <v>30640</v>
      </c>
      <c r="AD54" s="11">
        <f t="shared" si="22"/>
        <v>15320</v>
      </c>
      <c r="AE54" s="12"/>
      <c r="AF54" s="11">
        <v>2</v>
      </c>
      <c r="AG54" s="11">
        <v>31762</v>
      </c>
      <c r="AH54" s="11">
        <f t="shared" si="25"/>
        <v>15881</v>
      </c>
      <c r="AI54" s="11"/>
      <c r="AJ54" s="11">
        <f t="shared" si="18"/>
        <v>-1777.3099999999977</v>
      </c>
      <c r="AL54" s="11">
        <v>2</v>
      </c>
      <c r="AM54" s="11">
        <v>31762</v>
      </c>
      <c r="AN54" s="11">
        <f t="shared" si="19"/>
        <v>15881</v>
      </c>
      <c r="AO54" s="11"/>
      <c r="AP54" s="11">
        <f t="shared" si="20"/>
        <v>-1777.3099999999977</v>
      </c>
      <c r="AR54" s="11">
        <v>0</v>
      </c>
      <c r="AS54" s="11">
        <v>0</v>
      </c>
      <c r="AU54" s="11">
        <v>1</v>
      </c>
      <c r="AV54" s="11">
        <v>2770.2</v>
      </c>
    </row>
    <row r="55" spans="1:48">
      <c r="A55" s="10" t="s">
        <v>116</v>
      </c>
      <c r="B55" s="10" t="s">
        <v>105</v>
      </c>
      <c r="C55" s="10" t="s">
        <v>75</v>
      </c>
      <c r="D55" s="11"/>
      <c r="E55" s="11"/>
      <c r="F55" s="11"/>
      <c r="G55" s="12"/>
      <c r="H55" s="11"/>
      <c r="I55" s="11"/>
      <c r="J55" s="12"/>
      <c r="K55" s="11"/>
      <c r="L55" s="11"/>
      <c r="M55" s="11"/>
      <c r="O55" s="11"/>
      <c r="P55" s="11"/>
      <c r="R55" s="11"/>
      <c r="S55" s="11"/>
      <c r="T55" s="11"/>
      <c r="V55" s="11"/>
      <c r="W55" s="11"/>
      <c r="X55" s="11"/>
      <c r="Y55" s="11"/>
      <c r="Z55" s="11"/>
      <c r="AB55" s="11">
        <v>1</v>
      </c>
      <c r="AC55" s="11">
        <v>32885</v>
      </c>
      <c r="AD55" s="11"/>
      <c r="AE55" s="12"/>
      <c r="AF55" s="11">
        <v>1</v>
      </c>
      <c r="AG55" s="11">
        <v>57000</v>
      </c>
      <c r="AH55" s="11"/>
      <c r="AI55" s="11"/>
      <c r="AJ55" s="11">
        <f t="shared" si="18"/>
        <v>57000</v>
      </c>
      <c r="AL55" s="11">
        <v>0</v>
      </c>
      <c r="AM55" s="11">
        <v>18635</v>
      </c>
      <c r="AN55" s="11">
        <f t="shared" si="19"/>
        <v>0</v>
      </c>
      <c r="AO55" s="11"/>
      <c r="AP55" s="11">
        <f t="shared" si="20"/>
        <v>18635</v>
      </c>
      <c r="AR55" s="11">
        <v>0</v>
      </c>
      <c r="AS55" s="11">
        <v>0</v>
      </c>
      <c r="AU55" s="11"/>
      <c r="AV55" s="11"/>
    </row>
    <row r="56" spans="1:48">
      <c r="A56" s="10" t="s">
        <v>117</v>
      </c>
      <c r="B56" s="10" t="s">
        <v>60</v>
      </c>
      <c r="C56" s="10" t="s">
        <v>83</v>
      </c>
      <c r="D56" s="11">
        <v>0</v>
      </c>
      <c r="E56" s="11"/>
      <c r="F56" s="11">
        <f t="shared" si="29"/>
        <v>0</v>
      </c>
      <c r="G56" s="12"/>
      <c r="H56" s="11"/>
      <c r="I56" s="11"/>
      <c r="J56" s="12"/>
      <c r="K56" s="11">
        <v>1</v>
      </c>
      <c r="L56" s="11">
        <v>9613</v>
      </c>
      <c r="M56" s="11">
        <f t="shared" si="30"/>
        <v>9613</v>
      </c>
      <c r="O56" s="11">
        <v>1</v>
      </c>
      <c r="P56" s="11">
        <v>9613</v>
      </c>
      <c r="R56" s="11">
        <v>1</v>
      </c>
      <c r="S56" s="11">
        <v>9613</v>
      </c>
      <c r="T56" s="11">
        <f>IF(R56=0,0,+S56/R56)</f>
        <v>9613</v>
      </c>
      <c r="V56" s="11">
        <v>1</v>
      </c>
      <c r="W56" s="11">
        <v>9613</v>
      </c>
      <c r="X56" s="11">
        <f t="shared" si="21"/>
        <v>9613</v>
      </c>
      <c r="Y56" s="11"/>
      <c r="Z56" s="11">
        <f>+W56-P56</f>
        <v>0</v>
      </c>
      <c r="AB56" s="11">
        <v>1</v>
      </c>
      <c r="AC56" s="11">
        <v>9613</v>
      </c>
      <c r="AD56" s="11">
        <f t="shared" si="22"/>
        <v>9613</v>
      </c>
      <c r="AE56" s="12"/>
      <c r="AF56" s="11">
        <v>0</v>
      </c>
      <c r="AG56" s="11">
        <v>0</v>
      </c>
      <c r="AH56" s="11">
        <f t="shared" ref="AH56:AH74" si="31">IF(AF56=0,0,+AG56/AF56)</f>
        <v>0</v>
      </c>
      <c r="AI56" s="11"/>
      <c r="AJ56" s="11">
        <f t="shared" si="18"/>
        <v>-9613</v>
      </c>
      <c r="AL56" s="11">
        <v>0</v>
      </c>
      <c r="AM56" s="11">
        <v>0</v>
      </c>
      <c r="AN56" s="11">
        <f t="shared" si="19"/>
        <v>0</v>
      </c>
      <c r="AO56" s="11"/>
      <c r="AP56" s="11">
        <f t="shared" si="20"/>
        <v>-9613</v>
      </c>
      <c r="AR56" s="11">
        <v>0</v>
      </c>
      <c r="AS56" s="11">
        <v>0</v>
      </c>
      <c r="AU56" s="11"/>
      <c r="AV56" s="11"/>
    </row>
    <row r="57" spans="1:48">
      <c r="A57" s="10" t="s">
        <v>118</v>
      </c>
      <c r="B57" s="10" t="s">
        <v>90</v>
      </c>
      <c r="C57" s="10" t="s">
        <v>75</v>
      </c>
      <c r="D57" s="11">
        <v>0</v>
      </c>
      <c r="E57" s="11"/>
      <c r="F57" s="11">
        <f t="shared" si="29"/>
        <v>0</v>
      </c>
      <c r="G57" s="12"/>
      <c r="H57" s="11"/>
      <c r="I57" s="11"/>
      <c r="J57" s="12"/>
      <c r="K57" s="11"/>
      <c r="L57" s="11"/>
      <c r="M57" s="11">
        <f t="shared" si="30"/>
        <v>0</v>
      </c>
      <c r="O57" s="11"/>
      <c r="P57" s="11"/>
      <c r="R57" s="11">
        <v>1</v>
      </c>
      <c r="S57" s="11">
        <v>69015</v>
      </c>
      <c r="T57" s="11">
        <f>IF(R57=0,0,+S57/R57)</f>
        <v>69015</v>
      </c>
      <c r="V57" s="11">
        <v>1</v>
      </c>
      <c r="W57" s="11">
        <v>69015</v>
      </c>
      <c r="X57" s="11">
        <f t="shared" si="21"/>
        <v>69015</v>
      </c>
      <c r="Y57" s="11"/>
      <c r="Z57" s="11">
        <f>+W57-P57</f>
        <v>69015</v>
      </c>
      <c r="AB57" s="11">
        <v>1</v>
      </c>
      <c r="AC57" s="11">
        <v>69015</v>
      </c>
      <c r="AD57" s="11">
        <f t="shared" si="22"/>
        <v>69015</v>
      </c>
      <c r="AE57" s="12"/>
      <c r="AF57" s="11">
        <v>1</v>
      </c>
      <c r="AG57" s="11">
        <v>69015</v>
      </c>
      <c r="AH57" s="11">
        <f t="shared" si="31"/>
        <v>69015</v>
      </c>
      <c r="AI57" s="11"/>
      <c r="AJ57" s="11">
        <f t="shared" si="18"/>
        <v>69015</v>
      </c>
      <c r="AL57" s="11">
        <v>1</v>
      </c>
      <c r="AM57" s="11">
        <v>69015</v>
      </c>
      <c r="AN57" s="11">
        <f t="shared" si="19"/>
        <v>69015</v>
      </c>
      <c r="AO57" s="11"/>
      <c r="AP57" s="11">
        <f t="shared" si="20"/>
        <v>69015</v>
      </c>
      <c r="AR57" s="11">
        <v>0</v>
      </c>
      <c r="AS57" s="11">
        <v>0</v>
      </c>
      <c r="AU57" s="11">
        <v>1</v>
      </c>
      <c r="AV57" s="11">
        <v>28310</v>
      </c>
    </row>
    <row r="58" spans="1:48">
      <c r="A58" s="10" t="s">
        <v>119</v>
      </c>
      <c r="B58" s="10" t="s">
        <v>36</v>
      </c>
      <c r="C58" s="10" t="s">
        <v>83</v>
      </c>
      <c r="D58" s="11">
        <v>5</v>
      </c>
      <c r="E58" s="11">
        <v>126904.5</v>
      </c>
      <c r="F58" s="11">
        <f t="shared" si="29"/>
        <v>25380.9</v>
      </c>
      <c r="G58" s="12"/>
      <c r="H58" s="11">
        <v>5</v>
      </c>
      <c r="I58" s="11">
        <v>153219.38800000001</v>
      </c>
      <c r="J58" s="12"/>
      <c r="K58" s="11">
        <v>9</v>
      </c>
      <c r="L58" s="11">
        <v>252256</v>
      </c>
      <c r="M58" s="11">
        <f t="shared" si="30"/>
        <v>28028.444444444445</v>
      </c>
      <c r="O58" s="11">
        <v>9</v>
      </c>
      <c r="P58" s="11">
        <v>260769</v>
      </c>
      <c r="R58" s="11">
        <v>14</v>
      </c>
      <c r="S58" s="11">
        <v>397335</v>
      </c>
      <c r="T58" s="11">
        <f>IF(R58=0,0,+S58/R58)</f>
        <v>28381.071428571428</v>
      </c>
      <c r="V58" s="11">
        <v>14</v>
      </c>
      <c r="W58" s="11">
        <v>397335</v>
      </c>
      <c r="X58" s="11">
        <f t="shared" si="21"/>
        <v>28381.071428571428</v>
      </c>
      <c r="Y58" s="11"/>
      <c r="Z58" s="11">
        <f>+W58-P58</f>
        <v>136566</v>
      </c>
      <c r="AB58" s="11">
        <v>16</v>
      </c>
      <c r="AC58" s="11">
        <v>409730</v>
      </c>
      <c r="AD58" s="11">
        <f t="shared" si="22"/>
        <v>25608.125</v>
      </c>
      <c r="AE58" s="12"/>
      <c r="AF58" s="11">
        <v>16</v>
      </c>
      <c r="AG58" s="11">
        <v>330230</v>
      </c>
      <c r="AH58" s="11">
        <f t="shared" si="31"/>
        <v>20639.375</v>
      </c>
      <c r="AI58" s="11"/>
      <c r="AJ58" s="11">
        <f t="shared" si="18"/>
        <v>69461</v>
      </c>
      <c r="AL58" s="11">
        <v>11</v>
      </c>
      <c r="AM58" s="11">
        <v>394791</v>
      </c>
      <c r="AN58" s="11">
        <f t="shared" si="19"/>
        <v>35890.090909090912</v>
      </c>
      <c r="AO58" s="11"/>
      <c r="AP58" s="11">
        <f t="shared" si="20"/>
        <v>134022</v>
      </c>
      <c r="AR58" s="11">
        <v>6</v>
      </c>
      <c r="AS58" s="11">
        <v>106053</v>
      </c>
      <c r="AU58" s="11">
        <v>4</v>
      </c>
      <c r="AV58" s="11">
        <v>70312</v>
      </c>
    </row>
    <row r="59" spans="1:48">
      <c r="A59" s="10" t="s">
        <v>120</v>
      </c>
      <c r="B59" s="10" t="s">
        <v>121</v>
      </c>
      <c r="C59" s="10" t="s">
        <v>75</v>
      </c>
      <c r="D59" s="11">
        <v>1</v>
      </c>
      <c r="E59" s="11">
        <v>111751</v>
      </c>
      <c r="F59" s="11">
        <f t="shared" si="29"/>
        <v>111751</v>
      </c>
      <c r="G59" s="12"/>
      <c r="H59" s="11">
        <v>1</v>
      </c>
      <c r="I59" s="11">
        <v>149848</v>
      </c>
      <c r="J59" s="12"/>
      <c r="K59" s="11">
        <v>1</v>
      </c>
      <c r="L59" s="11">
        <v>264139</v>
      </c>
      <c r="M59" s="11">
        <f t="shared" si="30"/>
        <v>264139</v>
      </c>
      <c r="O59" s="11">
        <v>1</v>
      </c>
      <c r="P59" s="11">
        <v>264139</v>
      </c>
      <c r="R59" s="11">
        <v>0</v>
      </c>
      <c r="S59" s="11">
        <v>111751</v>
      </c>
      <c r="T59" s="11">
        <f>IF(R59=0,0,+S59/R59)</f>
        <v>0</v>
      </c>
      <c r="V59" s="11">
        <v>0</v>
      </c>
      <c r="W59" s="11">
        <v>111751</v>
      </c>
      <c r="X59" s="11">
        <f t="shared" si="21"/>
        <v>0</v>
      </c>
      <c r="Y59" s="11"/>
      <c r="Z59" s="11">
        <f>+W59-P59</f>
        <v>-152388</v>
      </c>
      <c r="AB59" s="11">
        <v>0</v>
      </c>
      <c r="AC59" s="11">
        <v>111751</v>
      </c>
      <c r="AD59" s="11">
        <f t="shared" si="22"/>
        <v>0</v>
      </c>
      <c r="AE59" s="12"/>
      <c r="AF59" s="11">
        <v>0</v>
      </c>
      <c r="AG59" s="11">
        <v>0</v>
      </c>
      <c r="AH59" s="11">
        <f t="shared" si="31"/>
        <v>0</v>
      </c>
      <c r="AI59" s="11"/>
      <c r="AJ59" s="11">
        <f t="shared" si="18"/>
        <v>-264139</v>
      </c>
      <c r="AL59" s="11">
        <v>0</v>
      </c>
      <c r="AM59" s="11">
        <v>0</v>
      </c>
      <c r="AN59" s="11">
        <f t="shared" si="19"/>
        <v>0</v>
      </c>
      <c r="AO59" s="11"/>
      <c r="AP59" s="11">
        <f t="shared" si="20"/>
        <v>-264139</v>
      </c>
      <c r="AR59" s="11">
        <v>0</v>
      </c>
      <c r="AS59" s="11">
        <v>0</v>
      </c>
      <c r="AU59" s="11"/>
      <c r="AV59" s="11"/>
    </row>
    <row r="60" spans="1:48">
      <c r="A60" s="10" t="s">
        <v>122</v>
      </c>
      <c r="B60" s="10" t="s">
        <v>105</v>
      </c>
      <c r="C60" s="10" t="s">
        <v>75</v>
      </c>
      <c r="D60" s="11">
        <v>2</v>
      </c>
      <c r="E60" s="11">
        <v>276000</v>
      </c>
      <c r="F60" s="11">
        <f t="shared" si="29"/>
        <v>138000</v>
      </c>
      <c r="G60" s="12"/>
      <c r="H60" s="11">
        <v>2</v>
      </c>
      <c r="I60" s="11">
        <v>276000</v>
      </c>
      <c r="J60" s="12"/>
      <c r="K60" s="11">
        <v>1</v>
      </c>
      <c r="L60" s="11">
        <v>297661</v>
      </c>
      <c r="M60" s="11">
        <f t="shared" si="30"/>
        <v>297661</v>
      </c>
      <c r="O60" s="11">
        <v>1</v>
      </c>
      <c r="P60" s="11">
        <v>297661</v>
      </c>
      <c r="R60" s="11">
        <v>1</v>
      </c>
      <c r="S60" s="11">
        <v>203663</v>
      </c>
      <c r="T60" s="11">
        <f>IF(R60=0,0,+S60/R60)</f>
        <v>203663</v>
      </c>
      <c r="V60" s="11">
        <v>1</v>
      </c>
      <c r="W60" s="11">
        <v>203663</v>
      </c>
      <c r="X60" s="11">
        <f t="shared" si="21"/>
        <v>203663</v>
      </c>
      <c r="Y60" s="11">
        <v>144600.72999999998</v>
      </c>
      <c r="Z60" s="11">
        <f>+W60-P60</f>
        <v>-93998</v>
      </c>
      <c r="AB60" s="11">
        <v>1</v>
      </c>
      <c r="AC60" s="11">
        <v>203663</v>
      </c>
      <c r="AD60" s="11">
        <f t="shared" si="22"/>
        <v>203663</v>
      </c>
      <c r="AE60" s="12"/>
      <c r="AF60" s="11">
        <v>1</v>
      </c>
      <c r="AG60" s="11">
        <v>203663</v>
      </c>
      <c r="AH60" s="11">
        <f t="shared" si="31"/>
        <v>203663</v>
      </c>
      <c r="AI60" s="11">
        <v>144600.72999999998</v>
      </c>
      <c r="AJ60" s="11">
        <f t="shared" si="18"/>
        <v>-93998</v>
      </c>
      <c r="AL60" s="11">
        <v>1</v>
      </c>
      <c r="AM60" s="11">
        <v>203663</v>
      </c>
      <c r="AN60" s="11">
        <f t="shared" si="19"/>
        <v>203663</v>
      </c>
      <c r="AO60" s="11">
        <v>144600.72999999998</v>
      </c>
      <c r="AP60" s="11">
        <f t="shared" si="20"/>
        <v>-93998</v>
      </c>
      <c r="AR60" s="11">
        <v>0</v>
      </c>
      <c r="AS60" s="11">
        <v>0</v>
      </c>
      <c r="AU60" s="11"/>
      <c r="AV60" s="11"/>
    </row>
    <row r="61" spans="1:48">
      <c r="A61" s="10" t="s">
        <v>123</v>
      </c>
      <c r="B61" s="10" t="s">
        <v>36</v>
      </c>
      <c r="C61" s="10" t="s">
        <v>94</v>
      </c>
      <c r="D61" s="11"/>
      <c r="E61" s="11"/>
      <c r="F61" s="11"/>
      <c r="G61" s="12"/>
      <c r="H61" s="11"/>
      <c r="I61" s="11"/>
      <c r="J61" s="12"/>
      <c r="K61" s="11"/>
      <c r="L61" s="11"/>
      <c r="M61" s="11"/>
      <c r="O61" s="11"/>
      <c r="P61" s="11"/>
      <c r="R61" s="11"/>
      <c r="S61" s="11"/>
      <c r="T61" s="11"/>
      <c r="V61" s="11"/>
      <c r="W61" s="11"/>
      <c r="X61" s="11"/>
      <c r="Y61" s="11"/>
      <c r="Z61" s="11"/>
      <c r="AB61" s="11"/>
      <c r="AC61" s="11"/>
      <c r="AD61" s="11"/>
      <c r="AE61" s="12"/>
      <c r="AF61" s="11">
        <v>1</v>
      </c>
      <c r="AG61" s="11">
        <v>28000</v>
      </c>
      <c r="AH61" s="11">
        <f t="shared" si="31"/>
        <v>28000</v>
      </c>
      <c r="AI61" s="11"/>
      <c r="AJ61" s="11">
        <f t="shared" si="18"/>
        <v>28000</v>
      </c>
      <c r="AL61" s="11">
        <v>1</v>
      </c>
      <c r="AM61" s="11">
        <v>28000</v>
      </c>
      <c r="AN61" s="11">
        <f t="shared" si="19"/>
        <v>28000</v>
      </c>
      <c r="AO61" s="11"/>
      <c r="AP61" s="11">
        <f t="shared" si="20"/>
        <v>28000</v>
      </c>
      <c r="AR61" s="11">
        <v>0</v>
      </c>
      <c r="AS61" s="11">
        <v>0</v>
      </c>
      <c r="AU61" s="11"/>
      <c r="AV61" s="11"/>
    </row>
    <row r="62" spans="1:48">
      <c r="A62" s="10" t="s">
        <v>124</v>
      </c>
      <c r="B62" s="10" t="s">
        <v>36</v>
      </c>
      <c r="C62" s="10" t="s">
        <v>75</v>
      </c>
      <c r="D62" s="11">
        <v>1</v>
      </c>
      <c r="E62" s="11">
        <v>22500</v>
      </c>
      <c r="F62" s="11">
        <f t="shared" si="29"/>
        <v>22500</v>
      </c>
      <c r="G62" s="12"/>
      <c r="H62" s="11">
        <v>1</v>
      </c>
      <c r="I62" s="11">
        <v>22500</v>
      </c>
      <c r="J62" s="12"/>
      <c r="K62" s="11">
        <v>6</v>
      </c>
      <c r="L62" s="11">
        <v>177481</v>
      </c>
      <c r="M62" s="11">
        <f t="shared" si="30"/>
        <v>29580.166666666668</v>
      </c>
      <c r="O62" s="11">
        <v>4</v>
      </c>
      <c r="P62" s="11">
        <v>142173</v>
      </c>
      <c r="R62" s="11">
        <v>5</v>
      </c>
      <c r="S62" s="11">
        <v>171616</v>
      </c>
      <c r="T62" s="11">
        <f t="shared" ref="T62:T67" si="32">IF(R62=0,0,+S62/R62)</f>
        <v>34323.199999999997</v>
      </c>
      <c r="V62" s="11">
        <v>5</v>
      </c>
      <c r="W62" s="11">
        <v>171616</v>
      </c>
      <c r="X62" s="11">
        <f t="shared" si="21"/>
        <v>34323.199999999997</v>
      </c>
      <c r="Y62" s="11"/>
      <c r="Z62" s="11">
        <f t="shared" ref="Z62:Z67" si="33">+W62-P62</f>
        <v>29443</v>
      </c>
      <c r="AB62" s="11">
        <v>5</v>
      </c>
      <c r="AC62" s="11">
        <v>171616</v>
      </c>
      <c r="AD62" s="11">
        <f t="shared" si="22"/>
        <v>34323.199999999997</v>
      </c>
      <c r="AE62" s="12"/>
      <c r="AF62" s="11">
        <v>5</v>
      </c>
      <c r="AG62" s="11">
        <v>156115</v>
      </c>
      <c r="AH62" s="11">
        <f t="shared" si="31"/>
        <v>31223</v>
      </c>
      <c r="AI62" s="11"/>
      <c r="AJ62" s="11">
        <f t="shared" si="18"/>
        <v>13942</v>
      </c>
      <c r="AL62" s="11">
        <v>3</v>
      </c>
      <c r="AM62" s="11">
        <v>156115</v>
      </c>
      <c r="AN62" s="11">
        <f t="shared" si="19"/>
        <v>52038.333333333336</v>
      </c>
      <c r="AO62" s="11"/>
      <c r="AP62" s="11">
        <f t="shared" si="20"/>
        <v>13942</v>
      </c>
      <c r="AR62" s="11">
        <v>0</v>
      </c>
      <c r="AS62" s="11">
        <v>0</v>
      </c>
      <c r="AU62" s="11">
        <v>3</v>
      </c>
      <c r="AV62" s="11">
        <v>13110</v>
      </c>
    </row>
    <row r="63" spans="1:48">
      <c r="A63" s="10" t="s">
        <v>125</v>
      </c>
      <c r="B63" s="10" t="s">
        <v>51</v>
      </c>
      <c r="C63" s="10" t="s">
        <v>83</v>
      </c>
      <c r="D63" s="11">
        <v>1</v>
      </c>
      <c r="E63" s="11">
        <v>23650</v>
      </c>
      <c r="F63" s="11">
        <v>23650</v>
      </c>
      <c r="G63" s="12"/>
      <c r="H63" s="11">
        <v>1</v>
      </c>
      <c r="I63" s="11">
        <v>6375</v>
      </c>
      <c r="J63" s="12"/>
      <c r="K63" s="11">
        <v>3</v>
      </c>
      <c r="L63" s="11">
        <f>8642.43+5050</f>
        <v>13692.43</v>
      </c>
      <c r="M63" s="11">
        <f t="shared" si="30"/>
        <v>4564.1433333333334</v>
      </c>
      <c r="O63" s="11">
        <v>3</v>
      </c>
      <c r="P63" s="11">
        <f>8642.43+5050</f>
        <v>13692.43</v>
      </c>
      <c r="R63" s="11">
        <v>2</v>
      </c>
      <c r="S63" s="11">
        <f>9523+2137</f>
        <v>11660</v>
      </c>
      <c r="T63" s="11">
        <f t="shared" si="32"/>
        <v>5830</v>
      </c>
      <c r="V63" s="11">
        <v>2</v>
      </c>
      <c r="W63" s="11">
        <v>11660</v>
      </c>
      <c r="X63" s="11">
        <f t="shared" si="21"/>
        <v>5830</v>
      </c>
      <c r="Y63" s="11"/>
      <c r="Z63" s="11">
        <f t="shared" si="33"/>
        <v>-2032.4300000000003</v>
      </c>
      <c r="AB63" s="11">
        <v>1</v>
      </c>
      <c r="AC63" s="11">
        <v>11660</v>
      </c>
      <c r="AD63" s="11">
        <f t="shared" si="22"/>
        <v>11660</v>
      </c>
      <c r="AE63" s="12"/>
      <c r="AF63" s="11">
        <v>1</v>
      </c>
      <c r="AG63" s="11">
        <v>4029</v>
      </c>
      <c r="AH63" s="11">
        <f t="shared" si="31"/>
        <v>4029</v>
      </c>
      <c r="AI63" s="11"/>
      <c r="AJ63" s="11">
        <f t="shared" si="18"/>
        <v>-9663.43</v>
      </c>
      <c r="AL63" s="11">
        <v>0</v>
      </c>
      <c r="AM63" s="11">
        <v>4029</v>
      </c>
      <c r="AN63" s="11">
        <f t="shared" si="19"/>
        <v>0</v>
      </c>
      <c r="AO63" s="11"/>
      <c r="AP63" s="11">
        <f t="shared" si="20"/>
        <v>-9663.43</v>
      </c>
      <c r="AR63" s="11">
        <v>0</v>
      </c>
      <c r="AS63" s="11">
        <v>0</v>
      </c>
      <c r="AU63" s="11"/>
      <c r="AV63" s="11"/>
    </row>
    <row r="64" spans="1:48">
      <c r="A64" s="10" t="s">
        <v>126</v>
      </c>
      <c r="B64" s="10" t="s">
        <v>36</v>
      </c>
      <c r="C64" s="10" t="s">
        <v>75</v>
      </c>
      <c r="D64" s="11">
        <v>1</v>
      </c>
      <c r="E64" s="11">
        <v>56550</v>
      </c>
      <c r="F64" s="11">
        <f t="shared" ref="F64:F73" si="34">IF(D64=0,0,+E64/D64)</f>
        <v>56550</v>
      </c>
      <c r="G64" s="12"/>
      <c r="H64" s="11">
        <v>1</v>
      </c>
      <c r="I64" s="11">
        <v>44588</v>
      </c>
      <c r="J64" s="12"/>
      <c r="K64" s="11">
        <v>1</v>
      </c>
      <c r="L64" s="11">
        <v>61974</v>
      </c>
      <c r="M64" s="11">
        <f t="shared" si="30"/>
        <v>61974</v>
      </c>
      <c r="O64" s="11">
        <v>1</v>
      </c>
      <c r="P64" s="11">
        <v>61974</v>
      </c>
      <c r="R64" s="11">
        <v>0</v>
      </c>
      <c r="S64" s="11">
        <v>27902</v>
      </c>
      <c r="T64" s="11">
        <f t="shared" si="32"/>
        <v>0</v>
      </c>
      <c r="V64" s="11">
        <v>0</v>
      </c>
      <c r="W64" s="11">
        <v>27902</v>
      </c>
      <c r="X64" s="11">
        <f t="shared" ref="X64:X74" si="35">IF(V64=0,0,+W64/V64)</f>
        <v>0</v>
      </c>
      <c r="Y64" s="11"/>
      <c r="Z64" s="11">
        <f t="shared" si="33"/>
        <v>-34072</v>
      </c>
      <c r="AB64" s="11">
        <v>0</v>
      </c>
      <c r="AC64" s="11">
        <v>27902</v>
      </c>
      <c r="AD64" s="11">
        <f t="shared" si="22"/>
        <v>0</v>
      </c>
      <c r="AE64" s="12"/>
      <c r="AF64" s="11">
        <v>0</v>
      </c>
      <c r="AG64" s="11">
        <v>0</v>
      </c>
      <c r="AH64" s="11">
        <f t="shared" si="31"/>
        <v>0</v>
      </c>
      <c r="AI64" s="11"/>
      <c r="AJ64" s="11">
        <f t="shared" si="18"/>
        <v>-61974</v>
      </c>
      <c r="AL64" s="11">
        <v>0</v>
      </c>
      <c r="AM64" s="11">
        <v>0</v>
      </c>
      <c r="AN64" s="11">
        <f t="shared" si="19"/>
        <v>0</v>
      </c>
      <c r="AO64" s="11"/>
      <c r="AP64" s="11">
        <f t="shared" si="20"/>
        <v>-61974</v>
      </c>
      <c r="AR64" s="11">
        <v>0</v>
      </c>
      <c r="AS64" s="11">
        <v>0</v>
      </c>
      <c r="AU64" s="11"/>
      <c r="AV64" s="11"/>
    </row>
    <row r="65" spans="1:50">
      <c r="A65" s="10" t="s">
        <v>127</v>
      </c>
      <c r="B65" s="10" t="s">
        <v>36</v>
      </c>
      <c r="C65" s="10" t="s">
        <v>83</v>
      </c>
      <c r="D65" s="11">
        <v>17</v>
      </c>
      <c r="E65" s="11">
        <v>314102</v>
      </c>
      <c r="F65" s="11">
        <f t="shared" si="34"/>
        <v>18476.588235294119</v>
      </c>
      <c r="G65" s="12"/>
      <c r="H65" s="11">
        <v>13</v>
      </c>
      <c r="I65" s="11">
        <v>354522.04000000004</v>
      </c>
      <c r="J65" s="12"/>
      <c r="K65" s="11">
        <v>9</v>
      </c>
      <c r="L65" s="11">
        <v>247903</v>
      </c>
      <c r="M65" s="11">
        <f t="shared" si="30"/>
        <v>27544.777777777777</v>
      </c>
      <c r="O65" s="11">
        <v>9</v>
      </c>
      <c r="P65" s="11">
        <v>248757</v>
      </c>
      <c r="R65" s="11">
        <v>7</v>
      </c>
      <c r="S65" s="11">
        <v>189057</v>
      </c>
      <c r="T65" s="11">
        <f t="shared" si="32"/>
        <v>27008.142857142859</v>
      </c>
      <c r="V65" s="11">
        <v>7</v>
      </c>
      <c r="W65" s="11">
        <v>189057</v>
      </c>
      <c r="X65" s="11">
        <f t="shared" si="35"/>
        <v>27008.142857142859</v>
      </c>
      <c r="Y65" s="11"/>
      <c r="Z65" s="11">
        <f t="shared" si="33"/>
        <v>-59700</v>
      </c>
      <c r="AB65" s="11">
        <v>11</v>
      </c>
      <c r="AC65" s="11">
        <v>228499</v>
      </c>
      <c r="AD65" s="11">
        <f t="shared" si="22"/>
        <v>20772.636363636364</v>
      </c>
      <c r="AE65" s="12"/>
      <c r="AF65" s="11">
        <v>11</v>
      </c>
      <c r="AG65" s="11">
        <v>234003</v>
      </c>
      <c r="AH65" s="11">
        <f t="shared" si="31"/>
        <v>21273</v>
      </c>
      <c r="AI65" s="11"/>
      <c r="AJ65" s="11">
        <f t="shared" si="18"/>
        <v>-14754</v>
      </c>
      <c r="AL65" s="11">
        <v>9</v>
      </c>
      <c r="AM65" s="11">
        <v>244947</v>
      </c>
      <c r="AN65" s="11">
        <f t="shared" si="19"/>
        <v>27216.333333333332</v>
      </c>
      <c r="AO65" s="11"/>
      <c r="AP65" s="11">
        <f t="shared" si="20"/>
        <v>-3810</v>
      </c>
      <c r="AR65" s="11">
        <v>1</v>
      </c>
      <c r="AS65" s="11">
        <v>10944</v>
      </c>
      <c r="AU65" s="11">
        <v>6</v>
      </c>
      <c r="AV65" s="11">
        <v>75240</v>
      </c>
    </row>
    <row r="66" spans="1:50">
      <c r="A66" s="10" t="s">
        <v>128</v>
      </c>
      <c r="B66" s="10" t="s">
        <v>87</v>
      </c>
      <c r="C66" s="10" t="s">
        <v>75</v>
      </c>
      <c r="D66" s="11">
        <v>2</v>
      </c>
      <c r="E66" s="11">
        <v>521771</v>
      </c>
      <c r="F66" s="11">
        <f t="shared" si="34"/>
        <v>260885.5</v>
      </c>
      <c r="G66" s="12"/>
      <c r="H66" s="11">
        <v>2</v>
      </c>
      <c r="I66" s="11">
        <v>521771</v>
      </c>
      <c r="J66" s="12"/>
      <c r="K66" s="11">
        <v>1</v>
      </c>
      <c r="L66" s="11">
        <v>351576</v>
      </c>
      <c r="M66" s="11">
        <f t="shared" si="30"/>
        <v>351576</v>
      </c>
      <c r="O66" s="11">
        <v>1</v>
      </c>
      <c r="P66" s="11">
        <v>351576</v>
      </c>
      <c r="R66" s="11">
        <v>1</v>
      </c>
      <c r="S66" s="11">
        <v>226767</v>
      </c>
      <c r="T66" s="11">
        <f t="shared" si="32"/>
        <v>226767</v>
      </c>
      <c r="V66" s="11">
        <v>2</v>
      </c>
      <c r="W66" s="11">
        <v>253364</v>
      </c>
      <c r="X66" s="11">
        <f t="shared" si="35"/>
        <v>126682</v>
      </c>
      <c r="Y66" s="11">
        <v>165539.91</v>
      </c>
      <c r="Z66" s="11">
        <f t="shared" si="33"/>
        <v>-98212</v>
      </c>
      <c r="AB66" s="11">
        <v>2</v>
      </c>
      <c r="AC66" s="11">
        <v>253364</v>
      </c>
      <c r="AD66" s="11">
        <f t="shared" si="22"/>
        <v>126682</v>
      </c>
      <c r="AE66" s="12"/>
      <c r="AF66" s="11">
        <v>2</v>
      </c>
      <c r="AG66" s="11">
        <v>333154</v>
      </c>
      <c r="AH66" s="11">
        <f t="shared" si="31"/>
        <v>166577</v>
      </c>
      <c r="AI66" s="11">
        <v>165539.91</v>
      </c>
      <c r="AJ66" s="11">
        <f t="shared" si="18"/>
        <v>-18422</v>
      </c>
      <c r="AL66" s="11">
        <v>2</v>
      </c>
      <c r="AM66" s="11">
        <v>333154</v>
      </c>
      <c r="AN66" s="11">
        <f t="shared" si="19"/>
        <v>166577</v>
      </c>
      <c r="AO66" s="11">
        <v>165539.91</v>
      </c>
      <c r="AP66" s="11">
        <f t="shared" si="20"/>
        <v>-18422</v>
      </c>
      <c r="AR66" s="11"/>
      <c r="AS66" s="11"/>
      <c r="AU66" s="11">
        <v>1</v>
      </c>
      <c r="AV66" s="11">
        <v>17290</v>
      </c>
    </row>
    <row r="67" spans="1:50">
      <c r="A67" s="10" t="s">
        <v>129</v>
      </c>
      <c r="B67" s="10" t="s">
        <v>36</v>
      </c>
      <c r="C67" s="10" t="s">
        <v>83</v>
      </c>
      <c r="D67" s="11">
        <v>1</v>
      </c>
      <c r="E67" s="11">
        <v>8550</v>
      </c>
      <c r="F67" s="11">
        <f t="shared" si="34"/>
        <v>8550</v>
      </c>
      <c r="G67" s="12"/>
      <c r="H67" s="11">
        <v>1</v>
      </c>
      <c r="I67" s="11">
        <v>14250</v>
      </c>
      <c r="J67" s="12"/>
      <c r="K67" s="11">
        <v>1</v>
      </c>
      <c r="L67" s="11">
        <v>14510</v>
      </c>
      <c r="M67" s="11">
        <f t="shared" si="30"/>
        <v>14510</v>
      </c>
      <c r="O67" s="11">
        <v>1</v>
      </c>
      <c r="P67" s="11">
        <v>14510</v>
      </c>
      <c r="R67" s="11">
        <v>1</v>
      </c>
      <c r="S67" s="11">
        <v>10893</v>
      </c>
      <c r="T67" s="11">
        <f t="shared" si="32"/>
        <v>10893</v>
      </c>
      <c r="V67" s="11">
        <v>1</v>
      </c>
      <c r="W67" s="11">
        <v>10893</v>
      </c>
      <c r="X67" s="11">
        <f t="shared" si="35"/>
        <v>10893</v>
      </c>
      <c r="Y67" s="11"/>
      <c r="Z67" s="11">
        <f t="shared" si="33"/>
        <v>-3617</v>
      </c>
      <c r="AB67" s="11">
        <v>2</v>
      </c>
      <c r="AC67" s="11">
        <v>13267</v>
      </c>
      <c r="AD67" s="11">
        <f t="shared" si="22"/>
        <v>6633.5</v>
      </c>
      <c r="AE67" s="12"/>
      <c r="AF67" s="11">
        <v>2</v>
      </c>
      <c r="AG67" s="11">
        <v>16954</v>
      </c>
      <c r="AH67" s="11">
        <f t="shared" si="31"/>
        <v>8477</v>
      </c>
      <c r="AI67" s="11"/>
      <c r="AJ67" s="11">
        <f t="shared" si="18"/>
        <v>2444</v>
      </c>
      <c r="AL67" s="11">
        <v>1</v>
      </c>
      <c r="AM67" s="11">
        <v>16954</v>
      </c>
      <c r="AN67" s="11">
        <f t="shared" si="19"/>
        <v>16954</v>
      </c>
      <c r="AO67" s="11"/>
      <c r="AP67" s="11">
        <f t="shared" si="20"/>
        <v>2444</v>
      </c>
      <c r="AR67" s="11"/>
      <c r="AS67" s="11"/>
      <c r="AU67" s="11"/>
      <c r="AV67" s="11"/>
    </row>
    <row r="68" spans="1:50">
      <c r="A68" s="10" t="s">
        <v>130</v>
      </c>
      <c r="B68" s="10" t="s">
        <v>60</v>
      </c>
      <c r="C68" s="10" t="s">
        <v>94</v>
      </c>
      <c r="D68" s="11"/>
      <c r="E68" s="11"/>
      <c r="F68" s="11"/>
      <c r="G68" s="12"/>
      <c r="H68" s="11"/>
      <c r="I68" s="11"/>
      <c r="J68" s="12"/>
      <c r="K68" s="11"/>
      <c r="L68" s="11"/>
      <c r="M68" s="11"/>
      <c r="O68" s="11"/>
      <c r="P68" s="11"/>
      <c r="R68" s="11"/>
      <c r="S68" s="11"/>
      <c r="T68" s="11"/>
      <c r="V68" s="11"/>
      <c r="W68" s="11"/>
      <c r="X68" s="11"/>
      <c r="Y68" s="11"/>
      <c r="Z68" s="11"/>
      <c r="AB68" s="11"/>
      <c r="AC68" s="11"/>
      <c r="AD68" s="11"/>
      <c r="AE68" s="12"/>
      <c r="AF68" s="11">
        <v>1</v>
      </c>
      <c r="AG68" s="11">
        <v>17621.365384615383</v>
      </c>
      <c r="AH68" s="11">
        <f t="shared" si="31"/>
        <v>17621.365384615383</v>
      </c>
      <c r="AI68" s="11"/>
      <c r="AJ68" s="11">
        <f t="shared" si="18"/>
        <v>17621.365384615383</v>
      </c>
      <c r="AL68" s="11">
        <v>1</v>
      </c>
      <c r="AM68" s="11">
        <v>17621</v>
      </c>
      <c r="AN68" s="11">
        <f t="shared" si="19"/>
        <v>17621</v>
      </c>
      <c r="AO68" s="11"/>
      <c r="AP68" s="11">
        <f t="shared" si="20"/>
        <v>17621</v>
      </c>
      <c r="AR68" s="11"/>
      <c r="AS68" s="11"/>
      <c r="AU68" s="11"/>
      <c r="AV68" s="11"/>
    </row>
    <row r="69" spans="1:50">
      <c r="A69" s="10" t="s">
        <v>131</v>
      </c>
      <c r="B69" s="10" t="s">
        <v>36</v>
      </c>
      <c r="C69" s="10" t="s">
        <v>94</v>
      </c>
      <c r="D69" s="11">
        <v>0</v>
      </c>
      <c r="E69" s="11">
        <v>0</v>
      </c>
      <c r="F69" s="11">
        <f t="shared" si="34"/>
        <v>0</v>
      </c>
      <c r="G69" s="12"/>
      <c r="H69" s="11"/>
      <c r="I69" s="11"/>
      <c r="J69" s="12"/>
      <c r="K69" s="11">
        <v>1</v>
      </c>
      <c r="L69" s="11">
        <v>19580.599999999999</v>
      </c>
      <c r="M69" s="11">
        <f t="shared" si="30"/>
        <v>19580.599999999999</v>
      </c>
      <c r="O69" s="11">
        <v>1</v>
      </c>
      <c r="P69" s="11">
        <v>19580.599999999999</v>
      </c>
      <c r="R69" s="11">
        <v>0</v>
      </c>
      <c r="S69" s="11">
        <v>7499</v>
      </c>
      <c r="T69" s="11">
        <f>IF(R69=0,0,+S69/R69)</f>
        <v>0</v>
      </c>
      <c r="V69" s="11">
        <v>0</v>
      </c>
      <c r="W69" s="11">
        <v>7499</v>
      </c>
      <c r="X69" s="11">
        <f t="shared" si="35"/>
        <v>0</v>
      </c>
      <c r="Y69" s="11"/>
      <c r="Z69" s="11">
        <f>+W69-P69</f>
        <v>-12081.599999999999</v>
      </c>
      <c r="AB69" s="11">
        <v>0</v>
      </c>
      <c r="AC69" s="11">
        <v>7499</v>
      </c>
      <c r="AD69" s="11">
        <f t="shared" si="22"/>
        <v>0</v>
      </c>
      <c r="AE69" s="12"/>
      <c r="AF69" s="11">
        <v>0</v>
      </c>
      <c r="AG69" s="11">
        <v>0</v>
      </c>
      <c r="AH69" s="11">
        <f t="shared" si="31"/>
        <v>0</v>
      </c>
      <c r="AI69" s="11"/>
      <c r="AJ69" s="11">
        <f t="shared" si="18"/>
        <v>-19580.599999999999</v>
      </c>
      <c r="AL69" s="11">
        <v>0</v>
      </c>
      <c r="AM69" s="11">
        <v>0</v>
      </c>
      <c r="AN69" s="11">
        <f t="shared" si="19"/>
        <v>0</v>
      </c>
      <c r="AO69" s="11"/>
      <c r="AP69" s="11">
        <f t="shared" si="20"/>
        <v>-19580.599999999999</v>
      </c>
      <c r="AR69" s="11"/>
      <c r="AS69" s="11"/>
      <c r="AU69" s="11">
        <v>4</v>
      </c>
      <c r="AV69" s="11">
        <v>25080</v>
      </c>
    </row>
    <row r="70" spans="1:50">
      <c r="A70" s="10" t="s">
        <v>132</v>
      </c>
      <c r="B70" s="10" t="s">
        <v>36</v>
      </c>
      <c r="C70" s="10" t="s">
        <v>94</v>
      </c>
      <c r="D70" s="11">
        <v>0</v>
      </c>
      <c r="E70" s="11">
        <v>0</v>
      </c>
      <c r="F70" s="11">
        <f t="shared" si="34"/>
        <v>0</v>
      </c>
      <c r="G70" s="12"/>
      <c r="H70" s="11">
        <v>2</v>
      </c>
      <c r="I70" s="11">
        <v>12394</v>
      </c>
      <c r="J70" s="12"/>
      <c r="K70" s="11">
        <v>0</v>
      </c>
      <c r="L70" s="11">
        <v>6817</v>
      </c>
      <c r="M70" s="11">
        <f t="shared" si="30"/>
        <v>0</v>
      </c>
      <c r="O70" s="11">
        <v>0</v>
      </c>
      <c r="P70" s="11">
        <v>6817</v>
      </c>
      <c r="R70" s="11"/>
      <c r="S70" s="11"/>
      <c r="T70" s="11">
        <f>IF(R70=0,0,+S70/R70)</f>
        <v>0</v>
      </c>
      <c r="V70" s="11">
        <v>0</v>
      </c>
      <c r="W70" s="11">
        <v>0</v>
      </c>
      <c r="X70" s="11">
        <f t="shared" si="35"/>
        <v>0</v>
      </c>
      <c r="Y70" s="11"/>
      <c r="Z70" s="11">
        <f>+W70-P70</f>
        <v>-6817</v>
      </c>
      <c r="AB70" s="11"/>
      <c r="AC70" s="11"/>
      <c r="AD70" s="11">
        <f t="shared" si="22"/>
        <v>0</v>
      </c>
      <c r="AE70" s="12"/>
      <c r="AF70" s="11">
        <v>0</v>
      </c>
      <c r="AG70" s="11">
        <v>0</v>
      </c>
      <c r="AH70" s="11">
        <f t="shared" si="31"/>
        <v>0</v>
      </c>
      <c r="AI70" s="11"/>
      <c r="AJ70" s="11">
        <f t="shared" si="18"/>
        <v>-6817</v>
      </c>
      <c r="AL70" s="11">
        <v>0</v>
      </c>
      <c r="AM70" s="11">
        <v>0</v>
      </c>
      <c r="AN70" s="11">
        <f t="shared" si="19"/>
        <v>0</v>
      </c>
      <c r="AO70" s="11"/>
      <c r="AP70" s="11">
        <f t="shared" si="20"/>
        <v>-6817</v>
      </c>
      <c r="AR70" s="11"/>
      <c r="AS70" s="11"/>
      <c r="AU70" s="11">
        <v>2</v>
      </c>
      <c r="AV70" s="11">
        <v>17480</v>
      </c>
    </row>
    <row r="71" spans="1:50">
      <c r="A71" s="10" t="s">
        <v>133</v>
      </c>
      <c r="B71" s="10" t="s">
        <v>134</v>
      </c>
      <c r="C71" s="10" t="s">
        <v>94</v>
      </c>
      <c r="D71" s="11"/>
      <c r="E71" s="11"/>
      <c r="F71" s="11"/>
      <c r="G71" s="12"/>
      <c r="H71" s="11"/>
      <c r="I71" s="11"/>
      <c r="J71" s="12"/>
      <c r="K71" s="11"/>
      <c r="L71" s="11"/>
      <c r="M71" s="11"/>
      <c r="O71" s="11"/>
      <c r="P71" s="11"/>
      <c r="R71" s="11"/>
      <c r="S71" s="11"/>
      <c r="T71" s="11"/>
      <c r="V71" s="11"/>
      <c r="W71" s="11"/>
      <c r="X71" s="11"/>
      <c r="Y71" s="11"/>
      <c r="Z71" s="11"/>
      <c r="AB71" s="11"/>
      <c r="AC71" s="11"/>
      <c r="AD71" s="11"/>
      <c r="AE71" s="12"/>
      <c r="AF71" s="11">
        <v>2</v>
      </c>
      <c r="AG71" s="11">
        <v>62400</v>
      </c>
      <c r="AH71" s="11">
        <f t="shared" si="31"/>
        <v>31200</v>
      </c>
      <c r="AI71" s="11"/>
      <c r="AJ71" s="11">
        <f t="shared" si="18"/>
        <v>62400</v>
      </c>
      <c r="AL71" s="11">
        <v>2</v>
      </c>
      <c r="AM71" s="11">
        <v>62400</v>
      </c>
      <c r="AN71" s="11">
        <f t="shared" si="19"/>
        <v>31200</v>
      </c>
      <c r="AO71" s="11"/>
      <c r="AP71" s="11">
        <f t="shared" si="20"/>
        <v>62400</v>
      </c>
      <c r="AR71" s="11"/>
      <c r="AS71" s="11"/>
      <c r="AU71" s="11"/>
      <c r="AV71" s="11"/>
    </row>
    <row r="72" spans="1:50" customFormat="1">
      <c r="A72" s="10" t="s">
        <v>135</v>
      </c>
      <c r="B72" s="10" t="s">
        <v>36</v>
      </c>
      <c r="C72" s="10" t="s">
        <v>75</v>
      </c>
      <c r="D72" s="11">
        <v>0</v>
      </c>
      <c r="E72" s="11">
        <v>0</v>
      </c>
      <c r="F72" s="11">
        <f t="shared" si="34"/>
        <v>0</v>
      </c>
      <c r="G72" s="12"/>
      <c r="H72" s="11">
        <v>1</v>
      </c>
      <c r="I72" s="11">
        <v>26395.279999999999</v>
      </c>
      <c r="J72" s="12"/>
      <c r="K72" s="11">
        <v>0</v>
      </c>
      <c r="L72" s="11">
        <v>6893</v>
      </c>
      <c r="M72" s="11">
        <f t="shared" si="30"/>
        <v>0</v>
      </c>
      <c r="O72" s="11">
        <v>0</v>
      </c>
      <c r="P72" s="11">
        <v>10397</v>
      </c>
      <c r="Q72" s="2"/>
      <c r="R72" s="11"/>
      <c r="S72" s="11"/>
      <c r="T72" s="11">
        <f>IF(R72=0,0,+S72/R72)</f>
        <v>0</v>
      </c>
      <c r="U72" s="2"/>
      <c r="V72" s="11">
        <v>1</v>
      </c>
      <c r="W72" s="11">
        <v>12310</v>
      </c>
      <c r="X72" s="11">
        <f t="shared" si="35"/>
        <v>12310</v>
      </c>
      <c r="Y72" s="11"/>
      <c r="Z72" s="11">
        <f>+W72-P72</f>
        <v>1913</v>
      </c>
      <c r="AB72" s="11">
        <v>1</v>
      </c>
      <c r="AC72" s="11">
        <v>12310</v>
      </c>
      <c r="AD72" s="11">
        <f t="shared" si="22"/>
        <v>12310</v>
      </c>
      <c r="AE72" s="12"/>
      <c r="AF72" s="11">
        <v>2</v>
      </c>
      <c r="AG72" s="11">
        <v>53180</v>
      </c>
      <c r="AH72" s="11">
        <f t="shared" si="31"/>
        <v>26590</v>
      </c>
      <c r="AI72" s="11"/>
      <c r="AJ72" s="11">
        <f t="shared" si="18"/>
        <v>42783</v>
      </c>
      <c r="AL72" s="11">
        <v>2</v>
      </c>
      <c r="AM72" s="11">
        <v>53180</v>
      </c>
      <c r="AN72" s="11">
        <f t="shared" si="19"/>
        <v>26590</v>
      </c>
      <c r="AO72" s="11"/>
      <c r="AP72" s="11">
        <f t="shared" si="20"/>
        <v>42783</v>
      </c>
      <c r="AR72" s="11"/>
      <c r="AS72" s="11"/>
      <c r="AU72" s="11">
        <v>2</v>
      </c>
      <c r="AV72" s="11">
        <v>14440</v>
      </c>
      <c r="AX72" s="2"/>
    </row>
    <row r="73" spans="1:50">
      <c r="A73" s="10" t="s">
        <v>136</v>
      </c>
      <c r="B73" s="10" t="s">
        <v>60</v>
      </c>
      <c r="C73" s="10" t="s">
        <v>75</v>
      </c>
      <c r="D73" s="11">
        <v>3</v>
      </c>
      <c r="E73" s="11">
        <v>129930</v>
      </c>
      <c r="F73" s="11">
        <f t="shared" si="34"/>
        <v>43310</v>
      </c>
      <c r="G73" s="12"/>
      <c r="H73" s="11">
        <v>3</v>
      </c>
      <c r="I73" s="11">
        <v>152967</v>
      </c>
      <c r="J73" s="12"/>
      <c r="K73" s="11">
        <v>1</v>
      </c>
      <c r="L73" s="11">
        <v>99572</v>
      </c>
      <c r="M73" s="11">
        <f t="shared" si="30"/>
        <v>99572</v>
      </c>
      <c r="O73" s="11">
        <v>1</v>
      </c>
      <c r="P73" s="11">
        <v>99572</v>
      </c>
      <c r="R73" s="11">
        <v>1</v>
      </c>
      <c r="S73" s="11">
        <v>75000</v>
      </c>
      <c r="T73" s="11">
        <f>IF(R73=0,0,+S73/R73)</f>
        <v>75000</v>
      </c>
      <c r="V73" s="11">
        <v>1</v>
      </c>
      <c r="W73" s="11">
        <v>75000</v>
      </c>
      <c r="X73" s="11">
        <f t="shared" si="35"/>
        <v>75000</v>
      </c>
      <c r="Y73" s="11"/>
      <c r="Z73" s="11">
        <f>+W73-P73</f>
        <v>-24572</v>
      </c>
      <c r="AB73" s="11">
        <v>1</v>
      </c>
      <c r="AC73" s="11">
        <v>75000</v>
      </c>
      <c r="AD73" s="11">
        <f t="shared" si="22"/>
        <v>75000</v>
      </c>
      <c r="AE73" s="12"/>
      <c r="AF73" s="11">
        <v>1</v>
      </c>
      <c r="AG73" s="11">
        <v>75000</v>
      </c>
      <c r="AH73" s="11">
        <f t="shared" si="31"/>
        <v>75000</v>
      </c>
      <c r="AI73" s="11"/>
      <c r="AJ73" s="11">
        <f t="shared" si="18"/>
        <v>-24572</v>
      </c>
      <c r="AL73" s="11">
        <v>1</v>
      </c>
      <c r="AM73" s="11">
        <v>75000</v>
      </c>
      <c r="AN73" s="11">
        <f t="shared" si="19"/>
        <v>75000</v>
      </c>
      <c r="AO73" s="11"/>
      <c r="AP73" s="11">
        <f t="shared" si="20"/>
        <v>-24572</v>
      </c>
      <c r="AR73" s="11"/>
      <c r="AS73" s="11"/>
      <c r="AU73" s="10"/>
      <c r="AV73" s="10"/>
    </row>
    <row r="74" spans="1:50">
      <c r="A74" s="13"/>
      <c r="B74" s="13"/>
      <c r="C74" s="13"/>
      <c r="D74" s="14">
        <f>SUM(D23:D73)</f>
        <v>155</v>
      </c>
      <c r="E74" s="14">
        <f>SUM(E23:E73)</f>
        <v>4843118.9533333331</v>
      </c>
      <c r="F74" s="11">
        <f t="shared" ref="F74" si="36">IF(D74=0,0,+E74/D74)</f>
        <v>31245.928731182794</v>
      </c>
      <c r="G74" s="12"/>
      <c r="H74" s="14">
        <f>SUM(H23:H73)</f>
        <v>148</v>
      </c>
      <c r="I74" s="14">
        <f>SUM(I23:I73)</f>
        <v>5682987.9853333328</v>
      </c>
      <c r="J74" s="12"/>
      <c r="K74" s="15">
        <f>SUM(K23:K73)</f>
        <v>143</v>
      </c>
      <c r="L74" s="15">
        <f>SUM(L23:L73)</f>
        <v>6949871.5073076915</v>
      </c>
      <c r="M74" s="11">
        <f t="shared" ref="M74" si="37">IF(K74=0,0,+L74/K74)</f>
        <v>48600.500051102739</v>
      </c>
      <c r="O74" s="15">
        <f>SUM(O23:O73)</f>
        <v>138</v>
      </c>
      <c r="P74" s="15">
        <f>SUM(P23:P73)</f>
        <v>6933714.1773076914</v>
      </c>
      <c r="R74" s="15">
        <f>SUM(R23:R73)</f>
        <v>136</v>
      </c>
      <c r="S74" s="15">
        <f>SUM(S23:S73)</f>
        <v>6049663</v>
      </c>
      <c r="T74" s="11">
        <f>IF(R74=0,0,+S74/R74)</f>
        <v>44482.816176470587</v>
      </c>
      <c r="V74" s="15">
        <f>SUM(V23:V73)</f>
        <v>152</v>
      </c>
      <c r="W74" s="15">
        <f>SUM(W23:W73)</f>
        <v>6297533.692307692</v>
      </c>
      <c r="X74" s="14">
        <f t="shared" si="35"/>
        <v>41431.142712550609</v>
      </c>
      <c r="Y74" s="15">
        <f>SUM(Y23:Y73)</f>
        <v>310140.64</v>
      </c>
      <c r="Z74" s="15">
        <f>+W74-P74</f>
        <v>-636180.4849999994</v>
      </c>
      <c r="AB74" s="15">
        <f>SUM(AB23:AB73)</f>
        <v>156</v>
      </c>
      <c r="AC74" s="15">
        <f>SUM(AC23:AC73)</f>
        <v>6423235.692307692</v>
      </c>
      <c r="AD74" s="14">
        <f t="shared" si="22"/>
        <v>41174.587771203151</v>
      </c>
      <c r="AE74" s="17"/>
      <c r="AF74" s="15">
        <f>SUM(AF23:AF73)</f>
        <v>163</v>
      </c>
      <c r="AG74" s="15">
        <f>SUM(AG23:AG73)</f>
        <v>6302441.673076923</v>
      </c>
      <c r="AH74" s="14">
        <f t="shared" si="31"/>
        <v>38665.286337895232</v>
      </c>
      <c r="AI74" s="15">
        <f>SUM(AI23:AI73)</f>
        <v>320717.64</v>
      </c>
      <c r="AJ74" s="15">
        <f>SUM(AJ23:AJ73)</f>
        <v>-631272.50423076947</v>
      </c>
      <c r="AL74" s="15">
        <f>SUM(AL23:AL73)</f>
        <v>134</v>
      </c>
      <c r="AM74" s="15">
        <f>SUM(AM23:AM73)</f>
        <v>6470311</v>
      </c>
      <c r="AN74" s="14">
        <f t="shared" ref="AN74" si="38">IF(AL74=0,0,+AM74/AL74)</f>
        <v>48285.90298507463</v>
      </c>
      <c r="AO74" s="15">
        <f>SUM(AO23:AO73)</f>
        <v>320717.64</v>
      </c>
      <c r="AP74" s="15">
        <f>SUM(AP23:AP73)</f>
        <v>-463403.17730769224</v>
      </c>
      <c r="AR74" s="15">
        <f>SUM(AR23:AR73)</f>
        <v>22</v>
      </c>
      <c r="AS74" s="15">
        <f>SUM(AS23:AS73)</f>
        <v>472964</v>
      </c>
      <c r="AT74" s="15">
        <f t="shared" ref="AT74" si="39">SUM(AT23:AT73)</f>
        <v>0</v>
      </c>
      <c r="AU74" s="15">
        <f>SUM(AU23:AU73)</f>
        <v>107</v>
      </c>
      <c r="AV74" s="15">
        <f>SUM(AV23:AV73)</f>
        <v>879361.83</v>
      </c>
      <c r="AX74" s="15"/>
    </row>
    <row r="75" spans="1:50">
      <c r="A75"/>
      <c r="B75"/>
      <c r="C75"/>
      <c r="D75"/>
      <c r="E75" s="11">
        <f>+E74/D74</f>
        <v>31245.928731182794</v>
      </c>
      <c r="F75"/>
      <c r="G75"/>
      <c r="H75"/>
      <c r="I75" s="11">
        <f>+I74/H74</f>
        <v>38398.567468468464</v>
      </c>
      <c r="J75"/>
      <c r="K75"/>
      <c r="L75" s="11">
        <f>+L74/K74</f>
        <v>48600.500051102739</v>
      </c>
      <c r="M75"/>
      <c r="O75"/>
      <c r="P75" s="11">
        <f>+P74/O74</f>
        <v>50244.305632664429</v>
      </c>
      <c r="Q75"/>
      <c r="R75"/>
      <c r="S75" s="11">
        <f>+S74/R74</f>
        <v>44482.816176470587</v>
      </c>
      <c r="T75"/>
      <c r="U75"/>
      <c r="V75"/>
      <c r="W75" s="11">
        <f>+W74/V74</f>
        <v>41431.142712550609</v>
      </c>
      <c r="X75"/>
      <c r="AB75"/>
      <c r="AC75" s="11">
        <f>+AC74/AB74</f>
        <v>41174.587771203151</v>
      </c>
      <c r="AD75"/>
      <c r="AF75"/>
      <c r="AG75" s="11">
        <f>+AG74/AF74</f>
        <v>38665.286337895232</v>
      </c>
      <c r="AH75"/>
      <c r="AL75"/>
      <c r="AM75" s="11">
        <f>+AM74/AL74</f>
        <v>48285.90298507463</v>
      </c>
      <c r="AN75"/>
      <c r="AR75"/>
      <c r="AS75" s="11">
        <f>+AS74/AR74</f>
        <v>21498.363636363636</v>
      </c>
    </row>
    <row r="76" spans="1:50">
      <c r="A76" s="2" t="s">
        <v>138</v>
      </c>
      <c r="AL76" s="24" t="s">
        <v>175</v>
      </c>
      <c r="AM76" s="24"/>
      <c r="AN76" s="24"/>
      <c r="AO76" s="24"/>
      <c r="AP76" s="24"/>
    </row>
    <row r="77" spans="1:50">
      <c r="A77" s="2" t="s">
        <v>139</v>
      </c>
    </row>
    <row r="78" spans="1:50">
      <c r="A78" s="2" t="s">
        <v>141</v>
      </c>
    </row>
    <row r="79" spans="1:50">
      <c r="A79" s="2" t="s">
        <v>142</v>
      </c>
    </row>
    <row r="80" spans="1:50" ht="13.5" thickBot="1"/>
    <row r="81" spans="1:45" ht="13.5" thickBot="1">
      <c r="A81" s="26" t="s">
        <v>143</v>
      </c>
      <c r="B81" s="27">
        <v>44348</v>
      </c>
      <c r="C81" s="28">
        <v>44440</v>
      </c>
    </row>
    <row r="82" spans="1:45">
      <c r="A82" s="25" t="s">
        <v>144</v>
      </c>
      <c r="B82" s="25">
        <v>1</v>
      </c>
      <c r="C82" s="25">
        <v>0</v>
      </c>
    </row>
    <row r="83" spans="1:45">
      <c r="A83" s="10" t="s">
        <v>145</v>
      </c>
      <c r="B83" s="10">
        <v>0</v>
      </c>
      <c r="C83" s="10">
        <v>1</v>
      </c>
    </row>
    <row r="84" spans="1:45">
      <c r="A84" s="10" t="s">
        <v>146</v>
      </c>
      <c r="B84" s="10">
        <v>2</v>
      </c>
      <c r="C84" s="10">
        <v>0</v>
      </c>
    </row>
    <row r="85" spans="1:45">
      <c r="A85" s="10" t="s">
        <v>147</v>
      </c>
      <c r="B85" s="10">
        <v>0</v>
      </c>
      <c r="C85" s="10">
        <v>2</v>
      </c>
    </row>
    <row r="86" spans="1:45">
      <c r="A86" s="10" t="s">
        <v>148</v>
      </c>
      <c r="B86" s="10">
        <v>4</v>
      </c>
      <c r="C86" s="10">
        <v>0</v>
      </c>
    </row>
    <row r="87" spans="1:45">
      <c r="A87" s="10" t="s">
        <v>149</v>
      </c>
      <c r="B87" s="10">
        <v>7</v>
      </c>
      <c r="C87" s="10">
        <v>4</v>
      </c>
    </row>
    <row r="88" spans="1:45">
      <c r="A88" s="10" t="s">
        <v>150</v>
      </c>
      <c r="B88" s="10">
        <v>8</v>
      </c>
      <c r="C88" s="10">
        <v>7</v>
      </c>
    </row>
    <row r="89" spans="1:45">
      <c r="A89" s="10" t="s">
        <v>151</v>
      </c>
      <c r="B89" s="10">
        <v>15</v>
      </c>
      <c r="C89" s="10">
        <v>9</v>
      </c>
    </row>
    <row r="90" spans="1:45">
      <c r="A90" s="10" t="s">
        <v>152</v>
      </c>
      <c r="B90" s="10">
        <v>26</v>
      </c>
      <c r="C90" s="10">
        <v>15</v>
      </c>
    </row>
    <row r="91" spans="1:45" customFormat="1">
      <c r="A91" s="10" t="s">
        <v>153</v>
      </c>
      <c r="B91" s="10">
        <v>14</v>
      </c>
      <c r="C91" s="10">
        <v>28</v>
      </c>
      <c r="D91" s="2"/>
      <c r="E91" s="2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AB91" s="2"/>
      <c r="AC91" s="2"/>
      <c r="AD91" s="2"/>
      <c r="AF91" s="2"/>
      <c r="AG91" s="2"/>
      <c r="AH91" s="2"/>
      <c r="AR91" s="2"/>
      <c r="AS91" s="2"/>
    </row>
    <row r="92" spans="1:45" customFormat="1">
      <c r="A92" s="10" t="s">
        <v>154</v>
      </c>
      <c r="B92" s="10">
        <v>35</v>
      </c>
      <c r="C92" s="10">
        <v>14</v>
      </c>
      <c r="D92" s="2"/>
      <c r="E92" s="2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AB92" s="2"/>
      <c r="AC92" s="2"/>
      <c r="AD92" s="2"/>
      <c r="AF92" s="2"/>
      <c r="AG92" s="2"/>
      <c r="AH92" s="2"/>
      <c r="AR92" s="2"/>
      <c r="AS92" s="2"/>
    </row>
    <row r="93" spans="1:45" customFormat="1">
      <c r="A93" s="10" t="s">
        <v>155</v>
      </c>
      <c r="B93" s="29">
        <v>31</v>
      </c>
      <c r="C93" s="10">
        <v>33</v>
      </c>
      <c r="D93" s="2"/>
      <c r="E93" s="2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AB93" s="2"/>
      <c r="AC93" s="2"/>
      <c r="AD93" s="2"/>
      <c r="AF93" s="2"/>
      <c r="AG93" s="2"/>
      <c r="AH93" s="2"/>
      <c r="AR93" s="2"/>
      <c r="AS93" s="2"/>
    </row>
    <row r="94" spans="1:45" customFormat="1">
      <c r="A94" s="10" t="s">
        <v>156</v>
      </c>
      <c r="B94" s="10">
        <v>10</v>
      </c>
      <c r="C94" s="29">
        <v>11</v>
      </c>
      <c r="D94" s="2"/>
      <c r="E94" s="2"/>
      <c r="F94" s="2"/>
      <c r="G94" s="2"/>
      <c r="H94" s="2"/>
      <c r="I94" s="2"/>
      <c r="J94" s="2"/>
      <c r="K94" s="2"/>
      <c r="L94" s="2"/>
      <c r="M94" s="2"/>
      <c r="T94" s="2"/>
      <c r="X94" s="2"/>
      <c r="AD94" s="2"/>
      <c r="AH94" s="2"/>
    </row>
    <row r="95" spans="1:45" customFormat="1">
      <c r="A95" s="18" t="s">
        <v>157</v>
      </c>
      <c r="B95" s="18">
        <v>8</v>
      </c>
      <c r="C95" s="18">
        <v>7</v>
      </c>
    </row>
    <row r="96" spans="1:45" customFormat="1">
      <c r="A96" s="18" t="s">
        <v>158</v>
      </c>
      <c r="B96" s="18">
        <v>2</v>
      </c>
      <c r="C96" s="18">
        <v>3</v>
      </c>
    </row>
    <row r="97" spans="1:3" customFormat="1">
      <c r="A97" s="19" t="s">
        <v>160</v>
      </c>
      <c r="B97" s="13">
        <f>SUM(B82:B96)</f>
        <v>163</v>
      </c>
      <c r="C97" s="13">
        <f>SUM(C82:C96)</f>
        <v>134</v>
      </c>
    </row>
    <row r="98" spans="1:3" customFormat="1"/>
    <row r="99" spans="1:3" customFormat="1"/>
    <row r="100" spans="1:3" customFormat="1"/>
    <row r="101" spans="1:3" customFormat="1"/>
    <row r="102" spans="1:3" customFormat="1"/>
    <row r="103" spans="1:3" customFormat="1"/>
    <row r="104" spans="1:3" customFormat="1"/>
    <row r="105" spans="1:3" customFormat="1"/>
    <row r="106" spans="1:3" customFormat="1"/>
    <row r="107" spans="1:3" customFormat="1"/>
    <row r="108" spans="1:3" customFormat="1"/>
    <row r="109" spans="1:3" customFormat="1"/>
    <row r="110" spans="1:3" customFormat="1"/>
    <row r="111" spans="1:3" customFormat="1"/>
    <row r="112" spans="1:3" customFormat="1"/>
    <row r="113" spans="1:45" customFormat="1"/>
    <row r="114" spans="1:45">
      <c r="A114"/>
      <c r="B114"/>
      <c r="C114"/>
      <c r="D114"/>
      <c r="E114"/>
      <c r="F114"/>
      <c r="G114"/>
      <c r="H114"/>
      <c r="I114"/>
      <c r="J114"/>
      <c r="K114"/>
      <c r="L114"/>
      <c r="M114"/>
      <c r="O114"/>
      <c r="P114"/>
      <c r="Q114"/>
      <c r="R114"/>
      <c r="S114"/>
      <c r="T114"/>
      <c r="U114"/>
      <c r="V114"/>
      <c r="W114"/>
      <c r="X114"/>
      <c r="AB114"/>
      <c r="AC114"/>
      <c r="AD114"/>
      <c r="AF114"/>
      <c r="AG114"/>
      <c r="AH114"/>
      <c r="AR114"/>
      <c r="AS114"/>
    </row>
    <row r="115" spans="1:45">
      <c r="A115"/>
      <c r="B115"/>
      <c r="C115"/>
      <c r="D115"/>
      <c r="E115"/>
      <c r="F115"/>
      <c r="G115"/>
      <c r="H115"/>
      <c r="I115"/>
      <c r="J115"/>
      <c r="K115"/>
      <c r="L115"/>
      <c r="M115"/>
      <c r="O115"/>
      <c r="P115"/>
      <c r="Q115"/>
      <c r="R115"/>
      <c r="S115"/>
      <c r="T115"/>
      <c r="U115"/>
      <c r="V115"/>
      <c r="W115"/>
      <c r="X115"/>
      <c r="AB115"/>
      <c r="AC115"/>
      <c r="AD115"/>
      <c r="AF115"/>
      <c r="AG115"/>
      <c r="AH115"/>
      <c r="AR115"/>
      <c r="AS115"/>
    </row>
    <row r="116" spans="1:45">
      <c r="A116"/>
      <c r="B116"/>
      <c r="C116"/>
      <c r="D116"/>
      <c r="E116"/>
      <c r="F116"/>
      <c r="G116"/>
      <c r="H116"/>
      <c r="I116"/>
      <c r="J116"/>
      <c r="K116"/>
      <c r="L116"/>
      <c r="M116"/>
      <c r="O116"/>
      <c r="P116"/>
      <c r="Q116"/>
      <c r="R116"/>
      <c r="S116"/>
      <c r="T116"/>
      <c r="U116"/>
      <c r="V116"/>
      <c r="W116"/>
      <c r="X116"/>
      <c r="AB116"/>
      <c r="AC116"/>
      <c r="AD116"/>
      <c r="AF116"/>
      <c r="AG116"/>
      <c r="AH116"/>
      <c r="AR116"/>
      <c r="AS116"/>
    </row>
    <row r="117" spans="1:45">
      <c r="A117"/>
      <c r="B117"/>
      <c r="C117"/>
      <c r="D117"/>
      <c r="E117"/>
      <c r="F117"/>
      <c r="G117"/>
      <c r="H117"/>
      <c r="I117"/>
      <c r="J117"/>
      <c r="K117"/>
      <c r="L117"/>
      <c r="M117"/>
      <c r="T117"/>
      <c r="X117"/>
      <c r="AD117"/>
      <c r="AH117"/>
    </row>
  </sheetData>
  <mergeCells count="1">
    <mergeCell ref="AU20:AV20"/>
  </mergeCells>
  <pageMargins left="0.31496062992125984" right="0.11811023622047245" top="0.15748031496062992" bottom="0.15748031496062992" header="0.11811023622047245" footer="0.11811023622047245"/>
  <pageSetup paperSize="9" scale="49" fitToHeight="0" orientation="landscape" r:id="rId1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8" sqref="G18"/>
    </sheetView>
  </sheetViews>
  <sheetFormatPr defaultRowHeight="12.75"/>
  <cols>
    <col min="9" max="9" width="11.71093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16E78-CC09-4C10-944D-D63FBC53083B}"/>
</file>

<file path=customXml/itemProps2.xml><?xml version="1.0" encoding="utf-8"?>
<ds:datastoreItem xmlns:ds="http://schemas.openxmlformats.org/officeDocument/2006/customXml" ds:itemID="{5EE56175-0DE3-4325-A193-041D6EE68B1C}"/>
</file>

<file path=customXml/itemProps3.xml><?xml version="1.0" encoding="utf-8"?>
<ds:datastoreItem xmlns:ds="http://schemas.openxmlformats.org/officeDocument/2006/customXml" ds:itemID="{DC426710-70F5-48DD-A1D9-D1414D0A8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Solihull Metropolitan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Fenton, Stephen (Childrens Services - Solihull MBC)</cp:lastModifiedBy>
  <cp:revision/>
  <dcterms:created xsi:type="dcterms:W3CDTF">2020-11-04T13:24:56Z</dcterms:created>
  <dcterms:modified xsi:type="dcterms:W3CDTF">2022-05-04T08:28:08Z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