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730" activeTab="0"/>
  </bookViews>
  <sheets>
    <sheet name="FTE occupancy calculator" sheetId="1" r:id="rId1"/>
  </sheets>
  <definedNames>
    <definedName name="_xlnm.Print_Area" localSheetId="0">'FTE occupancy calculator'!$A$1:$N$81</definedName>
  </definedNames>
  <calcPr fullCalcOnLoad="1"/>
</workbook>
</file>

<file path=xl/sharedStrings.xml><?xml version="1.0" encoding="utf-8"?>
<sst xmlns="http://schemas.openxmlformats.org/spreadsheetml/2006/main" count="109" uniqueCount="40">
  <si>
    <t>Mon</t>
  </si>
  <si>
    <t>Tue</t>
  </si>
  <si>
    <t>Wed</t>
  </si>
  <si>
    <t>Thur</t>
  </si>
  <si>
    <t>Fri</t>
  </si>
  <si>
    <t>AM</t>
  </si>
  <si>
    <t>PM</t>
  </si>
  <si>
    <t>% occupancy</t>
  </si>
  <si>
    <t>Age group</t>
  </si>
  <si>
    <t>Total</t>
  </si>
  <si>
    <t>FTE Vacancies</t>
  </si>
  <si>
    <t>FTE occupancy</t>
  </si>
  <si>
    <t>Day</t>
  </si>
  <si>
    <t>Thursday</t>
  </si>
  <si>
    <t>Friday</t>
  </si>
  <si>
    <t>Setting open</t>
  </si>
  <si>
    <t>Y</t>
  </si>
  <si>
    <t>Sessions per week</t>
  </si>
  <si>
    <t>FTE Occupancy Calculator</t>
  </si>
  <si>
    <t>Provider</t>
  </si>
  <si>
    <t>closed hours</t>
  </si>
  <si>
    <t>space</t>
  </si>
  <si>
    <t>Space needed</t>
  </si>
  <si>
    <t>Weekly</t>
  </si>
  <si>
    <t>Staff needed</t>
  </si>
  <si>
    <t>To cover registered places</t>
  </si>
  <si>
    <t>Registered places per session</t>
  </si>
  <si>
    <t>Total weekly</t>
  </si>
  <si>
    <t>Occupancy analysis</t>
  </si>
  <si>
    <t>Space requirements analysis</t>
  </si>
  <si>
    <t>Staff ratio analysis</t>
  </si>
  <si>
    <t>Occupancy details</t>
  </si>
  <si>
    <t xml:space="preserve"> </t>
  </si>
  <si>
    <t>Information calculated only to be used as a guide to aid planning, please refer to Ofsted guidance to ensure you are meeting your requirements regarding staff numbers</t>
  </si>
  <si>
    <t>Information calculated only to be used as a guide to aid planning, please refer to Ofsted guidance to ensure you are meeting your requirements regarding space</t>
  </si>
  <si>
    <t>Contact Name</t>
  </si>
  <si>
    <t>To cover occupancy</t>
  </si>
  <si>
    <t>Under 2 years</t>
  </si>
  <si>
    <t>2 years</t>
  </si>
  <si>
    <t>3 - 4 years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</si>
</sst>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\ &quot;m2&quot;"/>
    <numFmt numFmtId="171" formatCode="0.0\ &quot;m²&quot;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4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5"/>
      <color indexed="8"/>
      <name val="Arial"/>
      <family val="0"/>
    </font>
    <font>
      <b/>
      <sz val="12"/>
      <color indexed="2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b/>
      <sz val="12.5"/>
      <color indexed="9"/>
      <name val="Arial"/>
      <family val="0"/>
    </font>
    <font>
      <b/>
      <sz val="1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left" wrapText="1"/>
      <protection hidden="1"/>
    </xf>
    <xf numFmtId="0" fontId="0" fillId="36" borderId="10" xfId="0" applyFont="1" applyFill="1" applyBorder="1" applyAlignment="1" applyProtection="1">
      <alignment horizontal="center"/>
      <protection hidden="1"/>
    </xf>
    <xf numFmtId="0" fontId="0" fillId="36" borderId="14" xfId="0" applyFont="1" applyFill="1" applyBorder="1" applyAlignment="1" applyProtection="1">
      <alignment horizontal="center"/>
      <protection hidden="1"/>
    </xf>
    <xf numFmtId="0" fontId="0" fillId="36" borderId="11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wrapText="1"/>
      <protection hidden="1"/>
    </xf>
    <xf numFmtId="169" fontId="0" fillId="36" borderId="10" xfId="0" applyNumberFormat="1" applyFont="1" applyFill="1" applyBorder="1" applyAlignment="1" applyProtection="1">
      <alignment horizontal="center"/>
      <protection hidden="1"/>
    </xf>
    <xf numFmtId="168" fontId="0" fillId="36" borderId="10" xfId="0" applyNumberFormat="1" applyFont="1" applyFill="1" applyBorder="1" applyAlignment="1" applyProtection="1">
      <alignment horizontal="center"/>
      <protection hidden="1"/>
    </xf>
    <xf numFmtId="0" fontId="2" fillId="34" borderId="0" xfId="0" applyFont="1" applyFill="1" applyAlignment="1">
      <alignment/>
    </xf>
    <xf numFmtId="169" fontId="7" fillId="36" borderId="10" xfId="0" applyNumberFormat="1" applyFont="1" applyFill="1" applyBorder="1" applyAlignment="1" applyProtection="1">
      <alignment horizontal="center"/>
      <protection hidden="1"/>
    </xf>
    <xf numFmtId="168" fontId="7" fillId="36" borderId="10" xfId="0" applyNumberFormat="1" applyFont="1" applyFill="1" applyBorder="1" applyAlignment="1" applyProtection="1">
      <alignment horizontal="center"/>
      <protection hidden="1"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left"/>
      <protection hidden="1"/>
    </xf>
    <xf numFmtId="0" fontId="0" fillId="34" borderId="15" xfId="0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 applyProtection="1">
      <alignment horizontal="center"/>
      <protection hidden="1"/>
    </xf>
    <xf numFmtId="0" fontId="2" fillId="36" borderId="10" xfId="0" applyFont="1" applyFill="1" applyBorder="1" applyAlignment="1" applyProtection="1">
      <alignment horizontal="center"/>
      <protection hidden="1"/>
    </xf>
    <xf numFmtId="171" fontId="0" fillId="36" borderId="10" xfId="0" applyNumberFormat="1" applyFont="1" applyFill="1" applyBorder="1" applyAlignment="1" applyProtection="1">
      <alignment horizontal="center"/>
      <protection hidden="1"/>
    </xf>
    <xf numFmtId="171" fontId="2" fillId="36" borderId="10" xfId="0" applyNumberFormat="1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170" fontId="2" fillId="34" borderId="0" xfId="0" applyNumberFormat="1" applyFont="1" applyFill="1" applyAlignment="1" applyProtection="1">
      <alignment horizontal="center"/>
      <protection hidden="1"/>
    </xf>
    <xf numFmtId="0" fontId="0" fillId="34" borderId="17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171" fontId="0" fillId="36" borderId="10" xfId="0" applyNumberFormat="1" applyFill="1" applyBorder="1" applyAlignment="1" applyProtection="1">
      <alignment horizontal="center"/>
      <protection hidden="1"/>
    </xf>
    <xf numFmtId="0" fontId="15" fillId="34" borderId="10" xfId="0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left" wrapText="1"/>
      <protection hidden="1"/>
    </xf>
    <xf numFmtId="0" fontId="0" fillId="35" borderId="0" xfId="0" applyFill="1" applyAlignment="1" applyProtection="1">
      <alignment/>
      <protection locked="0"/>
    </xf>
    <xf numFmtId="0" fontId="2" fillId="38" borderId="10" xfId="0" applyFont="1" applyFill="1" applyBorder="1" applyAlignment="1" applyProtection="1">
      <alignment wrapText="1"/>
      <protection hidden="1"/>
    </xf>
    <xf numFmtId="0" fontId="16" fillId="34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3" fillId="33" borderId="13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8" fillId="35" borderId="0" xfId="0" applyFont="1" applyFill="1" applyAlignment="1" applyProtection="1">
      <alignment horizontal="left"/>
      <protection locked="0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 applyProtection="1">
      <alignment horizontal="left" wrapText="1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left" wrapText="1"/>
      <protection hidden="1"/>
    </xf>
    <xf numFmtId="0" fontId="3" fillId="33" borderId="19" xfId="0" applyFont="1" applyFill="1" applyBorder="1" applyAlignment="1" applyProtection="1">
      <alignment horizontal="left" wrapText="1"/>
      <protection hidden="1"/>
    </xf>
    <xf numFmtId="0" fontId="3" fillId="33" borderId="18" xfId="0" applyFont="1" applyFill="1" applyBorder="1" applyAlignment="1" applyProtection="1">
      <alignment horizontal="left" wrapText="1"/>
      <protection hidden="1"/>
    </xf>
    <xf numFmtId="0" fontId="4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left" wrapText="1"/>
    </xf>
    <xf numFmtId="0" fontId="2" fillId="39" borderId="19" xfId="0" applyFont="1" applyFill="1" applyBorder="1" applyAlignment="1">
      <alignment horizontal="left" wrapText="1"/>
    </xf>
    <xf numFmtId="0" fontId="2" fillId="39" borderId="18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A87"/>
      <rgbColor rgb="00CFCFC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73D3F1"/>
      <rgbColor rgb="00BED600"/>
      <rgbColor rgb="00FFCC00"/>
      <rgbColor rgb="00FF9C1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5275"/>
          <c:w val="0.771"/>
          <c:h val="0.71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'FTE occupancy calculator'!$B$30</c:f>
              <c:strCache>
                <c:ptCount val="1"/>
                <c:pt idx="0">
                  <c:v>FTE occupancy</c:v>
                </c:pt>
              </c:strCache>
            </c:strRef>
          </c:tx>
          <c:spPr>
            <a:solidFill>
              <a:srgbClr val="BED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'FTE occupancy calculator'!$A$31:$A$33</c:f>
              <c:strCache/>
            </c:strRef>
          </c:cat>
          <c:val>
            <c:numRef>
              <c:f>'FTE occupancy calculator'!$B$31:$B$33</c:f>
              <c:numCache/>
            </c:numRef>
          </c:val>
        </c:ser>
        <c:ser>
          <c:idx val="2"/>
          <c:order val="1"/>
          <c:tx>
            <c:strRef>
              <c:f>'FTE occupancy calculator'!$D$30</c:f>
              <c:strCache>
                <c:ptCount val="1"/>
                <c:pt idx="0">
                  <c:v>FTE Vacancies</c:v>
                </c:pt>
              </c:strCache>
            </c:strRef>
          </c:tx>
          <c:spPr>
            <a:solidFill>
              <a:srgbClr val="FF9C1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'FTE occupancy calculator'!$A$31:$A$33</c:f>
              <c:strCache/>
            </c:strRef>
          </c:cat>
          <c:val>
            <c:numRef>
              <c:f>'FTE occupancy calculator'!$D$31:$D$33</c:f>
              <c:numCache/>
            </c:numRef>
          </c:val>
        </c:ser>
        <c:overlap val="100"/>
        <c:gapWidth val="50"/>
        <c:axId val="49253584"/>
        <c:axId val="19067793"/>
      </c:barChart>
      <c:catAx>
        <c:axId val="49253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7793"/>
        <c:crosses val="autoZero"/>
        <c:auto val="1"/>
        <c:lblOffset val="100"/>
        <c:tickLblSkip val="1"/>
        <c:noMultiLvlLbl val="0"/>
      </c:catAx>
      <c:valAx>
        <c:axId val="1906779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3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31125"/>
          <c:w val="0.197"/>
          <c:h val="0.3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"/>
          <c:w val="0.798"/>
          <c:h val="0.8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'FTE occupancy calculator'!$B$36</c:f>
              <c:strCache>
                <c:ptCount val="1"/>
                <c:pt idx="0">
                  <c:v>FTE occupancy</c:v>
                </c:pt>
              </c:strCache>
            </c:strRef>
          </c:tx>
          <c:spPr>
            <a:solidFill>
              <a:srgbClr val="BED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'FTE occupancy calculator'!$A$37:$A$41</c:f>
              <c:strCache/>
            </c:strRef>
          </c:cat>
          <c:val>
            <c:numRef>
              <c:f>'FTE occupancy calculator'!$B$37:$B$41</c:f>
              <c:numCache/>
            </c:numRef>
          </c:val>
        </c:ser>
        <c:ser>
          <c:idx val="2"/>
          <c:order val="1"/>
          <c:tx>
            <c:strRef>
              <c:f>'FTE occupancy calculator'!$D$36</c:f>
              <c:strCache>
                <c:ptCount val="1"/>
                <c:pt idx="0">
                  <c:v>FTE Vacancies</c:v>
                </c:pt>
              </c:strCache>
            </c:strRef>
          </c:tx>
          <c:spPr>
            <a:solidFill>
              <a:srgbClr val="FF9C1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'FTE occupancy calculator'!$A$37:$A$41</c:f>
              <c:strCache/>
            </c:strRef>
          </c:cat>
          <c:val>
            <c:numRef>
              <c:f>'FTE occupancy calculator'!$D$37:$D$41</c:f>
              <c:numCache/>
            </c:numRef>
          </c:val>
        </c:ser>
        <c:overlap val="100"/>
        <c:gapWidth val="50"/>
        <c:axId val="16095086"/>
        <c:axId val="64104311"/>
      </c:barChart>
      <c:catAx>
        <c:axId val="160950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4311"/>
        <c:crosses val="autoZero"/>
        <c:auto val="1"/>
        <c:lblOffset val="100"/>
        <c:tickLblSkip val="1"/>
        <c:noMultiLvlLbl val="0"/>
      </c:catAx>
      <c:valAx>
        <c:axId val="6410431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5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39225"/>
          <c:w val="0.1625"/>
          <c:h val="0.2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775"/>
          <c:w val="0.9072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v>under 2 years</c:v>
          </c:tx>
          <c:spPr>
            <a:solidFill>
              <a:srgbClr val="007A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'FTE occupancy calculator'!$C$47:$L$48</c:f>
              <c:multiLvlStrCache/>
            </c:multiLvlStrRef>
          </c:cat>
          <c:val>
            <c:numRef>
              <c:f>'FTE occupancy calculator'!$C$49:$L$49</c:f>
              <c:numCache/>
            </c:numRef>
          </c:val>
        </c:ser>
        <c:ser>
          <c:idx val="1"/>
          <c:order val="1"/>
          <c:tx>
            <c:v>2 years</c:v>
          </c:tx>
          <c:spPr>
            <a:solidFill>
              <a:srgbClr val="FF9C1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'FTE occupancy calculator'!$C$47:$L$48</c:f>
              <c:multiLvlStrCache/>
            </c:multiLvlStrRef>
          </c:cat>
          <c:val>
            <c:numRef>
              <c:f>'FTE occupancy calculator'!$C$50:$L$50</c:f>
              <c:numCache/>
            </c:numRef>
          </c:val>
        </c:ser>
        <c:ser>
          <c:idx val="2"/>
          <c:order val="2"/>
          <c:tx>
            <c:v>3-4 years</c:v>
          </c:tx>
          <c:spPr>
            <a:solidFill>
              <a:srgbClr val="BED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'FTE occupancy calculator'!$C$47:$L$48</c:f>
              <c:multiLvlStrCache/>
            </c:multiLvlStrRef>
          </c:cat>
          <c:val>
            <c:numRef>
              <c:f>'FTE occupancy calculator'!$C$51:$L$51</c:f>
              <c:numCache/>
            </c:numRef>
          </c:val>
        </c:ser>
        <c:overlap val="100"/>
        <c:gapWidth val="50"/>
        <c:axId val="47085692"/>
        <c:axId val="23307789"/>
      </c:barChart>
      <c:catAx>
        <c:axId val="47085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7789"/>
        <c:crosses val="autoZero"/>
        <c:auto val="1"/>
        <c:lblOffset val="100"/>
        <c:tickLblSkip val="1"/>
        <c:noMultiLvlLbl val="0"/>
      </c:catAx>
      <c:valAx>
        <c:axId val="23307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5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145"/>
          <c:w val="0.06475"/>
          <c:h val="0.2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8175"/>
          <c:w val="0.88675"/>
          <c:h val="0.863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'FTE occupancy calculator'!$A$76</c:f>
              <c:strCache>
                <c:ptCount val="1"/>
                <c:pt idx="0">
                  <c:v>Under 2 years</c:v>
                </c:pt>
              </c:strCache>
            </c:strRef>
          </c:tx>
          <c:spPr>
            <a:solidFill>
              <a:srgbClr val="007A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'FTE occupancy calculator'!$C$74</c:f>
              <c:strCache/>
            </c:strRef>
          </c:cat>
          <c:val>
            <c:numRef>
              <c:f>'FTE occupancy calculator'!$C$76</c:f>
              <c:numCache/>
            </c:numRef>
          </c:val>
        </c:ser>
        <c:ser>
          <c:idx val="0"/>
          <c:order val="1"/>
          <c:tx>
            <c:strRef>
              <c:f>'FTE occupancy calculator'!$A$77</c:f>
              <c:strCache>
                <c:ptCount val="1"/>
                <c:pt idx="0">
                  <c:v>2 years</c:v>
                </c:pt>
              </c:strCache>
            </c:strRef>
          </c:tx>
          <c:spPr>
            <a:solidFill>
              <a:srgbClr val="FF9C1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'FTE occupancy calculator'!$C$74</c:f>
              <c:strCache/>
            </c:strRef>
          </c:cat>
          <c:val>
            <c:numRef>
              <c:f>'FTE occupancy calculator'!$C$77</c:f>
              <c:numCache/>
            </c:numRef>
          </c:val>
        </c:ser>
        <c:ser>
          <c:idx val="2"/>
          <c:order val="2"/>
          <c:tx>
            <c:strRef>
              <c:f>'FTE occupancy calculator'!$A$78</c:f>
              <c:strCache>
                <c:ptCount val="1"/>
                <c:pt idx="0">
                  <c:v>3 - 4 years</c:v>
                </c:pt>
              </c:strCache>
            </c:strRef>
          </c:tx>
          <c:spPr>
            <a:solidFill>
              <a:srgbClr val="BED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'FTE occupancy calculator'!$C$74</c:f>
              <c:strCache/>
            </c:strRef>
          </c:cat>
          <c:val>
            <c:numRef>
              <c:f>'FTE occupancy calculator'!$C$78</c:f>
              <c:numCache/>
            </c:numRef>
          </c:val>
        </c:ser>
        <c:overlap val="100"/>
        <c:gapWidth val="40"/>
        <c:axId val="4837242"/>
        <c:axId val="6062291"/>
      </c:barChart>
      <c:catAx>
        <c:axId val="4837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291"/>
        <c:crosses val="autoZero"/>
        <c:auto val="1"/>
        <c:lblOffset val="100"/>
        <c:tickLblSkip val="1"/>
        <c:noMultiLvlLbl val="0"/>
      </c:catAx>
      <c:valAx>
        <c:axId val="606229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24725"/>
          <c:w val="0.08175"/>
          <c:h val="0.3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29</xdr:row>
      <xdr:rowOff>0</xdr:rowOff>
    </xdr:from>
    <xdr:to>
      <xdr:col>12</xdr:col>
      <xdr:colOff>590550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3400425" y="4000500"/>
        <a:ext cx="60293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34</xdr:row>
      <xdr:rowOff>123825</xdr:rowOff>
    </xdr:from>
    <xdr:to>
      <xdr:col>12</xdr:col>
      <xdr:colOff>457200</xdr:colOff>
      <xdr:row>41</xdr:row>
      <xdr:rowOff>209550</xdr:rowOff>
    </xdr:to>
    <xdr:graphicFrame>
      <xdr:nvGraphicFramePr>
        <xdr:cNvPr id="2" name="Chart 3"/>
        <xdr:cNvGraphicFramePr/>
      </xdr:nvGraphicFramePr>
      <xdr:xfrm>
        <a:off x="3409950" y="5410200"/>
        <a:ext cx="588645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54</xdr:row>
      <xdr:rowOff>0</xdr:rowOff>
    </xdr:from>
    <xdr:to>
      <xdr:col>13</xdr:col>
      <xdr:colOff>28575</xdr:colOff>
      <xdr:row>69</xdr:row>
      <xdr:rowOff>0</xdr:rowOff>
    </xdr:to>
    <xdr:graphicFrame>
      <xdr:nvGraphicFramePr>
        <xdr:cNvPr id="3" name="Chart 8"/>
        <xdr:cNvGraphicFramePr/>
      </xdr:nvGraphicFramePr>
      <xdr:xfrm>
        <a:off x="1390650" y="9610725"/>
        <a:ext cx="81915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190500</xdr:colOff>
      <xdr:row>72</xdr:row>
      <xdr:rowOff>114300</xdr:rowOff>
    </xdr:from>
    <xdr:to>
      <xdr:col>13</xdr:col>
      <xdr:colOff>247650</xdr:colOff>
      <xdr:row>80</xdr:row>
      <xdr:rowOff>104775</xdr:rowOff>
    </xdr:to>
    <xdr:graphicFrame>
      <xdr:nvGraphicFramePr>
        <xdr:cNvPr id="4" name="Chart 9"/>
        <xdr:cNvGraphicFramePr/>
      </xdr:nvGraphicFramePr>
      <xdr:xfrm>
        <a:off x="2600325" y="12858750"/>
        <a:ext cx="720090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95250</xdr:colOff>
      <xdr:row>1</xdr:row>
      <xdr:rowOff>95250</xdr:rowOff>
    </xdr:from>
    <xdr:to>
      <xdr:col>12</xdr:col>
      <xdr:colOff>609600</xdr:colOff>
      <xdr:row>4</xdr:row>
      <xdr:rowOff>38100</xdr:rowOff>
    </xdr:to>
    <xdr:pic>
      <xdr:nvPicPr>
        <xdr:cNvPr id="5" name="Picture 10" descr="OldhamCouncil_RG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34450" y="18097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4.7109375" style="0" customWidth="1"/>
    <col min="2" max="13" width="10.7109375" style="0" customWidth="1"/>
    <col min="14" max="14" width="11.00390625" style="0" customWidth="1"/>
    <col min="15" max="15" width="11.57421875" style="0" customWidth="1"/>
    <col min="16" max="16" width="11.00390625" style="0" customWidth="1"/>
    <col min="17" max="24" width="9.140625" style="5" customWidth="1"/>
  </cols>
  <sheetData>
    <row r="1" spans="1:16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3.25">
      <c r="A2" s="11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12" t="s">
        <v>19</v>
      </c>
      <c r="B4" s="58" t="s">
        <v>32</v>
      </c>
      <c r="C4" s="58"/>
      <c r="D4" s="58"/>
      <c r="E4" s="58"/>
      <c r="F4" s="58"/>
      <c r="G4" s="5"/>
      <c r="H4" s="50" t="s">
        <v>35</v>
      </c>
      <c r="J4" s="52"/>
      <c r="K4" s="52"/>
      <c r="L4" s="52"/>
      <c r="M4" s="55"/>
      <c r="N4" s="5"/>
      <c r="O4" s="5"/>
      <c r="P4" s="5"/>
    </row>
    <row r="5" spans="1:1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5"/>
      <c r="B6" s="5"/>
      <c r="C6" s="64" t="s">
        <v>0</v>
      </c>
      <c r="D6" s="59"/>
      <c r="E6" s="59" t="s">
        <v>1</v>
      </c>
      <c r="F6" s="59"/>
      <c r="G6" s="59" t="s">
        <v>2</v>
      </c>
      <c r="H6" s="59"/>
      <c r="I6" s="59" t="s">
        <v>3</v>
      </c>
      <c r="J6" s="59"/>
      <c r="K6" s="59" t="s">
        <v>4</v>
      </c>
      <c r="L6" s="59"/>
      <c r="M6" s="56" t="s">
        <v>17</v>
      </c>
      <c r="N6" s="5"/>
      <c r="O6" s="5"/>
      <c r="P6" s="5"/>
    </row>
    <row r="7" spans="1:16" ht="12.75">
      <c r="A7" s="5"/>
      <c r="B7" s="5"/>
      <c r="C7" s="8" t="s">
        <v>5</v>
      </c>
      <c r="D7" s="9" t="s">
        <v>6</v>
      </c>
      <c r="E7" s="9" t="s">
        <v>5</v>
      </c>
      <c r="F7" s="9" t="s">
        <v>6</v>
      </c>
      <c r="G7" s="9" t="s">
        <v>5</v>
      </c>
      <c r="H7" s="9" t="s">
        <v>6</v>
      </c>
      <c r="I7" s="9" t="s">
        <v>5</v>
      </c>
      <c r="J7" s="9" t="s">
        <v>6</v>
      </c>
      <c r="K7" s="9" t="s">
        <v>5</v>
      </c>
      <c r="L7" s="9" t="s">
        <v>6</v>
      </c>
      <c r="M7" s="57"/>
      <c r="N7" s="5"/>
      <c r="O7" s="5"/>
      <c r="P7" s="5"/>
    </row>
    <row r="8" spans="1:16" ht="17.25" customHeight="1">
      <c r="A8" s="63" t="s">
        <v>15</v>
      </c>
      <c r="B8" s="63"/>
      <c r="C8" s="13" t="s">
        <v>16</v>
      </c>
      <c r="D8" s="13" t="s">
        <v>16</v>
      </c>
      <c r="E8" s="13" t="s">
        <v>16</v>
      </c>
      <c r="F8" s="13" t="s">
        <v>16</v>
      </c>
      <c r="G8" s="13" t="s">
        <v>16</v>
      </c>
      <c r="H8" s="13" t="s">
        <v>16</v>
      </c>
      <c r="I8" s="13" t="s">
        <v>16</v>
      </c>
      <c r="J8" s="13" t="s">
        <v>16</v>
      </c>
      <c r="K8" s="13" t="s">
        <v>16</v>
      </c>
      <c r="L8" s="13" t="s">
        <v>16</v>
      </c>
      <c r="M8" s="16">
        <f>COUNTIF(C8:L8,"Y")</f>
        <v>10</v>
      </c>
      <c r="N8" s="5"/>
      <c r="O8" s="5"/>
      <c r="P8" s="5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7"/>
      <c r="N9" s="5"/>
      <c r="O9" s="5"/>
      <c r="P9" s="5"/>
    </row>
    <row r="10" spans="1:16" ht="15.75" customHeight="1">
      <c r="A10" s="73" t="s">
        <v>8</v>
      </c>
      <c r="B10" s="70" t="s">
        <v>26</v>
      </c>
      <c r="C10" s="68" t="s">
        <v>31</v>
      </c>
      <c r="D10" s="68"/>
      <c r="E10" s="68"/>
      <c r="F10" s="68"/>
      <c r="G10" s="68"/>
      <c r="H10" s="68"/>
      <c r="I10" s="68"/>
      <c r="J10" s="68"/>
      <c r="K10" s="68"/>
      <c r="L10" s="69"/>
      <c r="M10" s="65" t="s">
        <v>27</v>
      </c>
      <c r="N10" s="5"/>
      <c r="O10" s="5"/>
      <c r="P10" s="5"/>
    </row>
    <row r="11" spans="1:16" ht="30.75" customHeight="1">
      <c r="A11" s="74"/>
      <c r="B11" s="71"/>
      <c r="C11" s="77" t="s">
        <v>0</v>
      </c>
      <c r="D11" s="76"/>
      <c r="E11" s="76" t="s">
        <v>1</v>
      </c>
      <c r="F11" s="76"/>
      <c r="G11" s="76" t="s">
        <v>2</v>
      </c>
      <c r="H11" s="76"/>
      <c r="I11" s="76" t="s">
        <v>3</v>
      </c>
      <c r="J11" s="76"/>
      <c r="K11" s="76" t="s">
        <v>4</v>
      </c>
      <c r="L11" s="76"/>
      <c r="M11" s="66"/>
      <c r="N11" s="5"/>
      <c r="O11" s="5"/>
      <c r="P11" s="5"/>
    </row>
    <row r="12" spans="1:16" ht="12.75" customHeight="1">
      <c r="A12" s="75"/>
      <c r="B12" s="72"/>
      <c r="C12" s="4" t="s">
        <v>5</v>
      </c>
      <c r="D12" s="1" t="s">
        <v>6</v>
      </c>
      <c r="E12" s="1" t="s">
        <v>5</v>
      </c>
      <c r="F12" s="1" t="s">
        <v>6</v>
      </c>
      <c r="G12" s="1" t="s">
        <v>5</v>
      </c>
      <c r="H12" s="1" t="s">
        <v>6</v>
      </c>
      <c r="I12" s="1" t="s">
        <v>5</v>
      </c>
      <c r="J12" s="1" t="s">
        <v>6</v>
      </c>
      <c r="K12" s="1" t="s">
        <v>5</v>
      </c>
      <c r="L12" s="1" t="s">
        <v>6</v>
      </c>
      <c r="M12" s="67"/>
      <c r="N12" s="5"/>
      <c r="O12" s="5"/>
      <c r="P12" s="5"/>
    </row>
    <row r="13" spans="1:16" ht="18" customHeight="1">
      <c r="A13" s="2" t="s">
        <v>37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9">
        <f>SUM(C13:L13)-SUM(C18:L18)</f>
        <v>0</v>
      </c>
      <c r="N13" s="5"/>
      <c r="O13" s="5"/>
      <c r="P13" s="5"/>
    </row>
    <row r="14" spans="1:16" ht="18" customHeight="1">
      <c r="A14" s="2" t="s">
        <v>38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9">
        <f>SUM(C14:L14)-SUM(C19:L19)</f>
        <v>0</v>
      </c>
      <c r="N14" s="5"/>
      <c r="O14" s="5"/>
      <c r="P14" s="5"/>
    </row>
    <row r="15" spans="1:16" ht="18" customHeight="1">
      <c r="A15" s="2" t="s">
        <v>39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9">
        <f>SUM(C15:L15)-SUM(C20:L20)</f>
        <v>0</v>
      </c>
      <c r="N15" s="5"/>
      <c r="O15" s="5"/>
      <c r="P15" s="5"/>
    </row>
    <row r="16" spans="1:16" ht="18" customHeight="1">
      <c r="A16" s="3" t="s">
        <v>9</v>
      </c>
      <c r="B16" s="20">
        <f>SUM(B13:B15)</f>
        <v>0</v>
      </c>
      <c r="C16" s="21">
        <f>IF(C8="Y",SUM(C13:C15),"X")</f>
        <v>0</v>
      </c>
      <c r="D16" s="21">
        <f aca="true" t="shared" si="0" ref="D16:L16">IF(D8="Y",SUM(D13:D15),"X")</f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19">
        <f>SUM(C16:L16)</f>
        <v>0</v>
      </c>
      <c r="N16" s="5"/>
      <c r="O16" s="5"/>
      <c r="P16" s="5"/>
    </row>
    <row r="17" spans="1:16" ht="13.5" thickBot="1">
      <c r="A17" s="7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7"/>
      <c r="P17" s="7"/>
    </row>
    <row r="18" spans="1:16" ht="12.75" hidden="1">
      <c r="A18" s="10" t="s">
        <v>20</v>
      </c>
      <c r="B18" s="10"/>
      <c r="C18" s="10">
        <f aca="true" t="shared" si="1" ref="C18:L18">IF(C$16="X",C13,0)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/>
      <c r="N18" s="10"/>
      <c r="O18" s="10"/>
      <c r="P18" s="10"/>
    </row>
    <row r="19" spans="1:16" ht="12.75" hidden="1">
      <c r="A19" s="10"/>
      <c r="B19" s="10"/>
      <c r="C19" s="10">
        <f aca="true" t="shared" si="2" ref="C19:L19">IF(C$16="X",C14,0)</f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/>
      <c r="N19" s="10"/>
      <c r="O19" s="10"/>
      <c r="P19" s="10"/>
    </row>
    <row r="20" spans="1:16" ht="12.75" hidden="1">
      <c r="A20" s="10"/>
      <c r="B20" s="10"/>
      <c r="C20" s="10">
        <f aca="true" t="shared" si="3" ref="C20:L20">IF(C$16="X",C15,0)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/>
      <c r="N20" s="10"/>
      <c r="O20" s="10"/>
      <c r="P20" s="10"/>
    </row>
    <row r="21" spans="1:16" ht="12.75" hidden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 hidden="1">
      <c r="A22" s="10" t="s">
        <v>21</v>
      </c>
      <c r="B22" s="10">
        <f aca="true" t="shared" si="4" ref="B22:L22">B13*3.5</f>
        <v>0</v>
      </c>
      <c r="C22" s="10">
        <f t="shared" si="4"/>
        <v>0</v>
      </c>
      <c r="D22" s="10">
        <f t="shared" si="4"/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0">
        <f>MAXA(C22:L22)</f>
        <v>0</v>
      </c>
      <c r="N22" s="10"/>
      <c r="O22" s="10"/>
      <c r="P22" s="10"/>
    </row>
    <row r="23" spans="1:16" ht="12.75" hidden="1">
      <c r="A23" s="10"/>
      <c r="B23" s="10">
        <f aca="true" t="shared" si="5" ref="B23:L23">B14*2.5</f>
        <v>0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>MAXA(C23:L23)</f>
        <v>0</v>
      </c>
      <c r="N23" s="10"/>
      <c r="O23" s="10"/>
      <c r="P23" s="10"/>
    </row>
    <row r="24" spans="1:16" ht="12.75" hidden="1">
      <c r="A24" s="10"/>
      <c r="B24" s="10">
        <f aca="true" t="shared" si="6" ref="B24:L24">B15*2.3</f>
        <v>0</v>
      </c>
      <c r="C24" s="10">
        <f t="shared" si="6"/>
        <v>0</v>
      </c>
      <c r="D24" s="10">
        <f t="shared" si="6"/>
        <v>0</v>
      </c>
      <c r="E24" s="10">
        <f t="shared" si="6"/>
        <v>0</v>
      </c>
      <c r="F24" s="10">
        <f t="shared" si="6"/>
        <v>0</v>
      </c>
      <c r="G24" s="10">
        <f t="shared" si="6"/>
        <v>0</v>
      </c>
      <c r="H24" s="10">
        <f t="shared" si="6"/>
        <v>0</v>
      </c>
      <c r="I24" s="10">
        <f t="shared" si="6"/>
        <v>0</v>
      </c>
      <c r="J24" s="10">
        <f t="shared" si="6"/>
        <v>0</v>
      </c>
      <c r="K24" s="10">
        <f t="shared" si="6"/>
        <v>0</v>
      </c>
      <c r="L24" s="10">
        <f t="shared" si="6"/>
        <v>0</v>
      </c>
      <c r="M24" s="10">
        <f>MAXA(C24:L24)</f>
        <v>0</v>
      </c>
      <c r="N24" s="10"/>
      <c r="O24" s="10"/>
      <c r="P24" s="10"/>
    </row>
    <row r="25" spans="1:16" ht="12.75" hidden="1">
      <c r="A25" s="10"/>
      <c r="B25" s="25">
        <f>SUM(B22:B24)</f>
        <v>0</v>
      </c>
      <c r="C25" s="25">
        <f>SUM(C22:C24)</f>
        <v>0</v>
      </c>
      <c r="D25" s="25">
        <f aca="true" t="shared" si="7" ref="D25:L25">SUM(D22:D24)</f>
        <v>0</v>
      </c>
      <c r="E25" s="25">
        <f t="shared" si="7"/>
        <v>0</v>
      </c>
      <c r="F25" s="25">
        <f t="shared" si="7"/>
        <v>0</v>
      </c>
      <c r="G25" s="25">
        <f t="shared" si="7"/>
        <v>0</v>
      </c>
      <c r="H25" s="25">
        <f t="shared" si="7"/>
        <v>0</v>
      </c>
      <c r="I25" s="25">
        <f t="shared" si="7"/>
        <v>0</v>
      </c>
      <c r="J25" s="25">
        <f t="shared" si="7"/>
        <v>0</v>
      </c>
      <c r="K25" s="25">
        <f t="shared" si="7"/>
        <v>0</v>
      </c>
      <c r="L25" s="25">
        <f t="shared" si="7"/>
        <v>0</v>
      </c>
      <c r="M25" s="10">
        <f>MAXA(C25:L25)</f>
        <v>0</v>
      </c>
      <c r="N25" s="10"/>
      <c r="O25" s="10"/>
      <c r="P25" s="10"/>
    </row>
    <row r="26" spans="1:16" ht="13.5" hidden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0"/>
      <c r="O27" s="10"/>
      <c r="P27" s="10"/>
    </row>
    <row r="28" spans="1:16" ht="15.75">
      <c r="A28" s="30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0"/>
      <c r="O28" s="10"/>
      <c r="P28" s="10"/>
    </row>
    <row r="29" spans="1:16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0"/>
      <c r="O29" s="10"/>
      <c r="P29" s="10"/>
    </row>
    <row r="30" spans="1:16" ht="29.25" customHeight="1">
      <c r="A30" s="22" t="s">
        <v>8</v>
      </c>
      <c r="B30" s="53" t="s">
        <v>11</v>
      </c>
      <c r="C30" s="22" t="s">
        <v>7</v>
      </c>
      <c r="D30" s="51" t="s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5"/>
      <c r="O30" s="5"/>
      <c r="P30" s="5"/>
    </row>
    <row r="31" spans="1:16" ht="18" customHeight="1">
      <c r="A31" s="2" t="s">
        <v>37</v>
      </c>
      <c r="B31" s="23">
        <f>M13/$M$8</f>
        <v>0</v>
      </c>
      <c r="C31" s="24">
        <f>IF(B13="",0,B31/B13)</f>
        <v>0</v>
      </c>
      <c r="D31" s="23">
        <f>B13-B31</f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5"/>
      <c r="O31" s="5"/>
      <c r="P31" s="5"/>
    </row>
    <row r="32" spans="1:16" ht="18" customHeight="1">
      <c r="A32" s="2" t="s">
        <v>38</v>
      </c>
      <c r="B32" s="23">
        <f>M14/$M$8</f>
        <v>0</v>
      </c>
      <c r="C32" s="24">
        <f>IF(B14="",0,B32/B14)</f>
        <v>0</v>
      </c>
      <c r="D32" s="23">
        <f>B14-B32</f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5"/>
      <c r="O32" s="5"/>
      <c r="P32" s="5"/>
    </row>
    <row r="33" spans="1:16" ht="18" customHeight="1">
      <c r="A33" s="2" t="s">
        <v>39</v>
      </c>
      <c r="B33" s="23">
        <f>M15/$M$8</f>
        <v>0</v>
      </c>
      <c r="C33" s="24">
        <f>IF(B15="",0,B33/B15)</f>
        <v>0</v>
      </c>
      <c r="D33" s="23">
        <f>B15-B33</f>
        <v>0</v>
      </c>
      <c r="E33" s="17"/>
      <c r="F33" s="17"/>
      <c r="G33" s="17"/>
      <c r="H33" s="17"/>
      <c r="I33" s="17"/>
      <c r="J33" s="17"/>
      <c r="K33" s="17"/>
      <c r="L33" s="17"/>
      <c r="M33" s="17"/>
      <c r="N33" s="5"/>
      <c r="O33" s="5"/>
      <c r="P33" s="5"/>
    </row>
    <row r="34" spans="1:16" ht="18" customHeight="1">
      <c r="A34" s="32" t="s">
        <v>9</v>
      </c>
      <c r="B34" s="26">
        <f>SUM(B31:B33)</f>
        <v>0</v>
      </c>
      <c r="C34" s="27">
        <f>IF(B16=0,0,B34/B16)</f>
        <v>0</v>
      </c>
      <c r="D34" s="26">
        <f>B16-B34</f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5"/>
      <c r="O34" s="5"/>
      <c r="P34" s="5"/>
    </row>
    <row r="35" spans="1:1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5"/>
      <c r="O35" s="5"/>
      <c r="P35" s="5"/>
    </row>
    <row r="36" spans="1:16" ht="29.25" customHeight="1">
      <c r="A36" s="31" t="s">
        <v>12</v>
      </c>
      <c r="B36" s="22" t="s">
        <v>11</v>
      </c>
      <c r="C36" s="22" t="s">
        <v>7</v>
      </c>
      <c r="D36" s="18" t="s">
        <v>10</v>
      </c>
      <c r="E36" s="17"/>
      <c r="F36" s="17"/>
      <c r="G36" s="17"/>
      <c r="H36" s="17"/>
      <c r="I36" s="17"/>
      <c r="J36" s="17"/>
      <c r="K36" s="17"/>
      <c r="L36" s="17"/>
      <c r="M36" s="17"/>
      <c r="N36" s="5"/>
      <c r="O36" s="5"/>
      <c r="P36" s="5"/>
    </row>
    <row r="37" spans="1:16" ht="18.75" customHeight="1">
      <c r="A37" s="31" t="s">
        <v>0</v>
      </c>
      <c r="B37" s="23">
        <f>SUM(C16:D16)/2</f>
        <v>0</v>
      </c>
      <c r="C37" s="24">
        <f>IF(B$16=0,0,B37/B$16)</f>
        <v>0</v>
      </c>
      <c r="D37" s="23">
        <f aca="true" t="shared" si="8" ref="D37:D42">$B$16-B37</f>
        <v>0</v>
      </c>
      <c r="E37" s="17"/>
      <c r="F37" s="17"/>
      <c r="G37" s="17"/>
      <c r="H37" s="17"/>
      <c r="I37" s="17"/>
      <c r="J37" s="17"/>
      <c r="K37" s="17"/>
      <c r="L37" s="17"/>
      <c r="M37" s="17"/>
      <c r="N37" s="5"/>
      <c r="O37" s="5"/>
      <c r="P37" s="5"/>
    </row>
    <row r="38" spans="1:16" ht="18.75" customHeight="1">
      <c r="A38" s="31" t="s">
        <v>1</v>
      </c>
      <c r="B38" s="23">
        <f>SUM(E16:F16)/2</f>
        <v>0</v>
      </c>
      <c r="C38" s="24">
        <f>IF(B$16=0,0,B38/B$16)</f>
        <v>0</v>
      </c>
      <c r="D38" s="23">
        <f t="shared" si="8"/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5"/>
      <c r="O38" s="5"/>
      <c r="P38" s="5"/>
    </row>
    <row r="39" spans="1:16" ht="18.75" customHeight="1">
      <c r="A39" s="31" t="s">
        <v>2</v>
      </c>
      <c r="B39" s="23">
        <f>SUM(G16:H16)/2</f>
        <v>0</v>
      </c>
      <c r="C39" s="24">
        <f>IF(B$16=0,0,B39/B$16)</f>
        <v>0</v>
      </c>
      <c r="D39" s="23">
        <f t="shared" si="8"/>
        <v>0</v>
      </c>
      <c r="E39" s="17"/>
      <c r="F39" s="17"/>
      <c r="G39" s="17"/>
      <c r="H39" s="17"/>
      <c r="I39" s="17"/>
      <c r="J39" s="17"/>
      <c r="K39" s="17"/>
      <c r="L39" s="17"/>
      <c r="M39" s="17"/>
      <c r="N39" s="5"/>
      <c r="O39" s="5"/>
      <c r="P39" s="5"/>
    </row>
    <row r="40" spans="1:16" ht="18.75" customHeight="1">
      <c r="A40" s="31" t="s">
        <v>13</v>
      </c>
      <c r="B40" s="23">
        <f>SUM(I16:J16)/2</f>
        <v>0</v>
      </c>
      <c r="C40" s="24">
        <f>IF(B$16=0,0,B40/B$16)</f>
        <v>0</v>
      </c>
      <c r="D40" s="23">
        <f t="shared" si="8"/>
        <v>0</v>
      </c>
      <c r="E40" s="17"/>
      <c r="F40" s="17"/>
      <c r="G40" s="17"/>
      <c r="H40" s="17"/>
      <c r="I40" s="17"/>
      <c r="J40" s="17"/>
      <c r="K40" s="17"/>
      <c r="L40" s="17"/>
      <c r="M40" s="17"/>
      <c r="N40" s="5"/>
      <c r="O40" s="5"/>
      <c r="P40" s="5"/>
    </row>
    <row r="41" spans="1:16" ht="18.75" customHeight="1">
      <c r="A41" s="31" t="s">
        <v>14</v>
      </c>
      <c r="B41" s="23">
        <f>SUM(K16:L16)/2</f>
        <v>0</v>
      </c>
      <c r="C41" s="24">
        <f>IF(B$16=0,0,B41/B$16)</f>
        <v>0</v>
      </c>
      <c r="D41" s="23">
        <f t="shared" si="8"/>
        <v>0</v>
      </c>
      <c r="E41" s="17"/>
      <c r="F41" s="17"/>
      <c r="G41" s="17"/>
      <c r="H41" s="17"/>
      <c r="I41" s="17"/>
      <c r="J41" s="17"/>
      <c r="K41" s="17"/>
      <c r="L41" s="17"/>
      <c r="M41" s="17"/>
      <c r="N41" s="5"/>
      <c r="O41" s="5"/>
      <c r="P41" s="5"/>
    </row>
    <row r="42" spans="1:16" ht="18.75" customHeight="1">
      <c r="A42" s="31" t="s">
        <v>9</v>
      </c>
      <c r="B42" s="26">
        <f>M16/10</f>
        <v>0</v>
      </c>
      <c r="C42" s="27">
        <f>IF(B16=0,0,B42/B16)</f>
        <v>0</v>
      </c>
      <c r="D42" s="26">
        <f t="shared" si="8"/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5"/>
      <c r="O42" s="5"/>
      <c r="P42" s="5"/>
    </row>
    <row r="43" spans="1:16" ht="13.5" thickBo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5"/>
      <c r="O43" s="5"/>
      <c r="P43" s="5"/>
    </row>
    <row r="44" spans="1:16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5"/>
      <c r="O44" s="5"/>
      <c r="P44" s="5"/>
    </row>
    <row r="45" spans="1:16" ht="15.75">
      <c r="A45" s="34" t="s">
        <v>30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5"/>
      <c r="O45" s="5"/>
      <c r="P45" s="5"/>
    </row>
    <row r="46" spans="1:16" ht="12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5"/>
      <c r="O46" s="5"/>
      <c r="P46" s="5"/>
    </row>
    <row r="47" spans="1:16" ht="31.5" customHeight="1">
      <c r="A47" s="60" t="s">
        <v>24</v>
      </c>
      <c r="B47" s="61" t="s">
        <v>25</v>
      </c>
      <c r="C47" s="62" t="s">
        <v>0</v>
      </c>
      <c r="D47" s="62"/>
      <c r="E47" s="62" t="s">
        <v>1</v>
      </c>
      <c r="F47" s="62"/>
      <c r="G47" s="62" t="s">
        <v>2</v>
      </c>
      <c r="H47" s="62"/>
      <c r="I47" s="62" t="s">
        <v>3</v>
      </c>
      <c r="J47" s="62"/>
      <c r="K47" s="62" t="s">
        <v>4</v>
      </c>
      <c r="L47" s="62"/>
      <c r="M47" s="60" t="s">
        <v>23</v>
      </c>
      <c r="N47" s="10"/>
      <c r="O47" s="10"/>
      <c r="P47" s="10"/>
    </row>
    <row r="48" spans="1:16" ht="12.75">
      <c r="A48" s="60"/>
      <c r="B48" s="61"/>
      <c r="C48" s="37" t="s">
        <v>5</v>
      </c>
      <c r="D48" s="37" t="s">
        <v>6</v>
      </c>
      <c r="E48" s="37" t="s">
        <v>5</v>
      </c>
      <c r="F48" s="37" t="s">
        <v>6</v>
      </c>
      <c r="G48" s="37" t="s">
        <v>5</v>
      </c>
      <c r="H48" s="37" t="s">
        <v>6</v>
      </c>
      <c r="I48" s="37" t="s">
        <v>5</v>
      </c>
      <c r="J48" s="37" t="s">
        <v>6</v>
      </c>
      <c r="K48" s="37" t="s">
        <v>5</v>
      </c>
      <c r="L48" s="37" t="s">
        <v>6</v>
      </c>
      <c r="M48" s="60"/>
      <c r="N48" s="10"/>
      <c r="O48" s="10"/>
      <c r="P48" s="10"/>
    </row>
    <row r="49" spans="1:16" ht="18" customHeight="1">
      <c r="A49" s="2" t="s">
        <v>37</v>
      </c>
      <c r="B49" s="38">
        <f aca="true" t="shared" si="9" ref="B49:L49">ROUNDUP((B13/3),0)</f>
        <v>0</v>
      </c>
      <c r="C49" s="38">
        <f t="shared" si="9"/>
        <v>0</v>
      </c>
      <c r="D49" s="38">
        <f t="shared" si="9"/>
        <v>0</v>
      </c>
      <c r="E49" s="38">
        <f t="shared" si="9"/>
        <v>0</v>
      </c>
      <c r="F49" s="38">
        <f t="shared" si="9"/>
        <v>0</v>
      </c>
      <c r="G49" s="38">
        <f t="shared" si="9"/>
        <v>0</v>
      </c>
      <c r="H49" s="38">
        <f t="shared" si="9"/>
        <v>0</v>
      </c>
      <c r="I49" s="38">
        <f t="shared" si="9"/>
        <v>0</v>
      </c>
      <c r="J49" s="38">
        <f t="shared" si="9"/>
        <v>0</v>
      </c>
      <c r="K49" s="38">
        <f t="shared" si="9"/>
        <v>0</v>
      </c>
      <c r="L49" s="38">
        <f t="shared" si="9"/>
        <v>0</v>
      </c>
      <c r="M49" s="39">
        <f>MAXA(C49:L49)</f>
        <v>0</v>
      </c>
      <c r="N49" s="10"/>
      <c r="O49" s="10"/>
      <c r="P49" s="10"/>
    </row>
    <row r="50" spans="1:16" ht="18" customHeight="1">
      <c r="A50" s="2" t="s">
        <v>38</v>
      </c>
      <c r="B50" s="38">
        <f aca="true" t="shared" si="10" ref="B50:L50">ROUNDUP((B14/4),0)</f>
        <v>0</v>
      </c>
      <c r="C50" s="38">
        <f t="shared" si="10"/>
        <v>0</v>
      </c>
      <c r="D50" s="38">
        <f t="shared" si="10"/>
        <v>0</v>
      </c>
      <c r="E50" s="38">
        <f t="shared" si="10"/>
        <v>0</v>
      </c>
      <c r="F50" s="38">
        <f t="shared" si="10"/>
        <v>0</v>
      </c>
      <c r="G50" s="38">
        <f t="shared" si="10"/>
        <v>0</v>
      </c>
      <c r="H50" s="38">
        <f t="shared" si="10"/>
        <v>0</v>
      </c>
      <c r="I50" s="38">
        <f t="shared" si="10"/>
        <v>0</v>
      </c>
      <c r="J50" s="38">
        <f t="shared" si="10"/>
        <v>0</v>
      </c>
      <c r="K50" s="38">
        <f t="shared" si="10"/>
        <v>0</v>
      </c>
      <c r="L50" s="38">
        <f t="shared" si="10"/>
        <v>0</v>
      </c>
      <c r="M50" s="39">
        <f>MAXA(C50:L50)</f>
        <v>0</v>
      </c>
      <c r="N50" s="10"/>
      <c r="O50" s="10"/>
      <c r="P50" s="10"/>
    </row>
    <row r="51" spans="1:16" ht="18" customHeight="1">
      <c r="A51" s="2" t="s">
        <v>39</v>
      </c>
      <c r="B51" s="38">
        <f aca="true" t="shared" si="11" ref="B51:L51">ROUNDUP((B15/8),0)</f>
        <v>0</v>
      </c>
      <c r="C51" s="38">
        <f t="shared" si="11"/>
        <v>0</v>
      </c>
      <c r="D51" s="38">
        <f t="shared" si="11"/>
        <v>0</v>
      </c>
      <c r="E51" s="38">
        <f t="shared" si="11"/>
        <v>0</v>
      </c>
      <c r="F51" s="38">
        <f t="shared" si="11"/>
        <v>0</v>
      </c>
      <c r="G51" s="38">
        <f t="shared" si="11"/>
        <v>0</v>
      </c>
      <c r="H51" s="38">
        <f t="shared" si="11"/>
        <v>0</v>
      </c>
      <c r="I51" s="38">
        <f t="shared" si="11"/>
        <v>0</v>
      </c>
      <c r="J51" s="38">
        <f t="shared" si="11"/>
        <v>0</v>
      </c>
      <c r="K51" s="38">
        <f t="shared" si="11"/>
        <v>0</v>
      </c>
      <c r="L51" s="38">
        <f t="shared" si="11"/>
        <v>0</v>
      </c>
      <c r="M51" s="39">
        <f>MAXA(C51:L51)</f>
        <v>0</v>
      </c>
      <c r="N51" s="10"/>
      <c r="O51" s="10"/>
      <c r="P51" s="10"/>
    </row>
    <row r="52" spans="1:16" ht="18" customHeight="1">
      <c r="A52" s="32" t="s">
        <v>9</v>
      </c>
      <c r="B52" s="39">
        <f>SUM(B49:B51)</f>
        <v>0</v>
      </c>
      <c r="C52" s="39">
        <f>SUM(C49:C51)</f>
        <v>0</v>
      </c>
      <c r="D52" s="39">
        <f aca="true" t="shared" si="12" ref="D52:L52">SUM(D49:D51)</f>
        <v>0</v>
      </c>
      <c r="E52" s="39">
        <f t="shared" si="12"/>
        <v>0</v>
      </c>
      <c r="F52" s="39">
        <f t="shared" si="12"/>
        <v>0</v>
      </c>
      <c r="G52" s="39">
        <f t="shared" si="12"/>
        <v>0</v>
      </c>
      <c r="H52" s="39">
        <f t="shared" si="12"/>
        <v>0</v>
      </c>
      <c r="I52" s="39">
        <f t="shared" si="12"/>
        <v>0</v>
      </c>
      <c r="J52" s="39">
        <f t="shared" si="12"/>
        <v>0</v>
      </c>
      <c r="K52" s="39">
        <f t="shared" si="12"/>
        <v>0</v>
      </c>
      <c r="L52" s="39">
        <f t="shared" si="12"/>
        <v>0</v>
      </c>
      <c r="M52" s="39">
        <f>SUM(M49:M51)</f>
        <v>0</v>
      </c>
      <c r="N52" s="10"/>
      <c r="O52" s="10"/>
      <c r="P52" s="10"/>
    </row>
    <row r="53" spans="1:16" ht="18" customHeight="1" hidden="1">
      <c r="A53" s="32" t="s">
        <v>22</v>
      </c>
      <c r="B53" s="40">
        <f aca="true" t="shared" si="13" ref="B53:M53">B25</f>
        <v>0</v>
      </c>
      <c r="C53" s="40">
        <f t="shared" si="13"/>
        <v>0</v>
      </c>
      <c r="D53" s="40">
        <f t="shared" si="13"/>
        <v>0</v>
      </c>
      <c r="E53" s="40">
        <f t="shared" si="13"/>
        <v>0</v>
      </c>
      <c r="F53" s="40">
        <f t="shared" si="13"/>
        <v>0</v>
      </c>
      <c r="G53" s="40">
        <f t="shared" si="13"/>
        <v>0</v>
      </c>
      <c r="H53" s="40">
        <f t="shared" si="13"/>
        <v>0</v>
      </c>
      <c r="I53" s="40">
        <f t="shared" si="13"/>
        <v>0</v>
      </c>
      <c r="J53" s="40">
        <f t="shared" si="13"/>
        <v>0</v>
      </c>
      <c r="K53" s="40">
        <f t="shared" si="13"/>
        <v>0</v>
      </c>
      <c r="L53" s="40">
        <f t="shared" si="13"/>
        <v>0</v>
      </c>
      <c r="M53" s="41">
        <f t="shared" si="13"/>
        <v>0</v>
      </c>
      <c r="N53" s="10"/>
      <c r="O53" s="10"/>
      <c r="P53" s="10"/>
    </row>
    <row r="54" spans="1:16" ht="15.75" customHeight="1">
      <c r="A54" s="49" t="s">
        <v>33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10"/>
      <c r="O54" s="10"/>
      <c r="P54" s="10"/>
    </row>
    <row r="55" spans="1:1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10"/>
      <c r="O55" s="10"/>
      <c r="P55" s="10"/>
    </row>
    <row r="56" spans="1:16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10"/>
      <c r="O56" s="10"/>
      <c r="P56" s="10"/>
    </row>
    <row r="57" spans="1:16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10"/>
      <c r="O57" s="10"/>
      <c r="P57" s="10"/>
    </row>
    <row r="58" spans="1:16" ht="18" customHeight="1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10"/>
      <c r="O58" s="10"/>
      <c r="P58" s="10"/>
    </row>
    <row r="59" spans="1:16" ht="18" customHeight="1">
      <c r="A59" s="4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10"/>
      <c r="O59" s="10"/>
      <c r="P59" s="10"/>
    </row>
    <row r="60" spans="1:16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10"/>
      <c r="O60" s="10"/>
      <c r="P60" s="10"/>
    </row>
    <row r="61" spans="1:1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10"/>
      <c r="O61" s="10"/>
      <c r="P61" s="10"/>
    </row>
    <row r="62" spans="1:16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10"/>
      <c r="O62" s="10"/>
      <c r="P62" s="10"/>
    </row>
    <row r="63" spans="1:16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10"/>
      <c r="O63" s="10"/>
      <c r="P63" s="10"/>
    </row>
    <row r="64" spans="1:16" ht="12.75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10"/>
      <c r="O64" s="10"/>
      <c r="P64" s="10"/>
    </row>
    <row r="65" spans="1:16" ht="12.75">
      <c r="A65" s="45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10"/>
      <c r="O65" s="10"/>
      <c r="P65" s="10"/>
    </row>
    <row r="66" spans="1:16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10"/>
      <c r="O66" s="10"/>
      <c r="P66" s="10"/>
    </row>
    <row r="67" spans="1:16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10"/>
      <c r="O67" s="10"/>
      <c r="P67" s="10"/>
    </row>
    <row r="68" spans="1:16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10"/>
      <c r="O68" s="10"/>
      <c r="P68" s="10"/>
    </row>
    <row r="69" spans="1:16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10"/>
      <c r="O69" s="10"/>
      <c r="P69" s="10"/>
    </row>
    <row r="70" spans="1:16" ht="13.5" thickBo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10"/>
      <c r="O70" s="10"/>
      <c r="P70" s="10"/>
    </row>
    <row r="71" spans="1:16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10"/>
      <c r="O71" s="10"/>
      <c r="P71" s="10"/>
    </row>
    <row r="72" spans="1:16" ht="15.75">
      <c r="A72" s="34" t="s">
        <v>29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10"/>
      <c r="O72" s="10"/>
      <c r="P72" s="10"/>
    </row>
    <row r="73" spans="1:16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5"/>
      <c r="O73" s="5"/>
      <c r="P73" s="5"/>
    </row>
    <row r="74" spans="1:16" ht="33.75" customHeight="1">
      <c r="A74" s="60" t="s">
        <v>22</v>
      </c>
      <c r="B74" s="61" t="s">
        <v>25</v>
      </c>
      <c r="C74" s="61" t="s">
        <v>36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5"/>
      <c r="O74" s="5"/>
      <c r="P74" s="5"/>
    </row>
    <row r="75" spans="1:16" ht="12.75">
      <c r="A75" s="60"/>
      <c r="B75" s="61"/>
      <c r="C75" s="61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5"/>
      <c r="O75" s="5"/>
      <c r="P75" s="5"/>
    </row>
    <row r="76" spans="1:16" ht="18" customHeight="1">
      <c r="A76" s="2" t="s">
        <v>37</v>
      </c>
      <c r="B76" s="48">
        <f>B22</f>
        <v>0</v>
      </c>
      <c r="C76" s="48">
        <f>M22</f>
        <v>0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5"/>
      <c r="O76" s="5"/>
      <c r="P76" s="5"/>
    </row>
    <row r="77" spans="1:16" ht="18" customHeight="1">
      <c r="A77" s="2" t="s">
        <v>38</v>
      </c>
      <c r="B77" s="48">
        <f>B23</f>
        <v>0</v>
      </c>
      <c r="C77" s="48">
        <f>M23</f>
        <v>0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5"/>
      <c r="O77" s="5"/>
      <c r="P77" s="5"/>
    </row>
    <row r="78" spans="1:16" ht="18" customHeight="1">
      <c r="A78" s="2" t="s">
        <v>39</v>
      </c>
      <c r="B78" s="48">
        <f>B24</f>
        <v>0</v>
      </c>
      <c r="C78" s="48">
        <f>M24</f>
        <v>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5"/>
      <c r="O78" s="5"/>
      <c r="P78" s="5"/>
    </row>
    <row r="79" spans="1:16" ht="18" customHeight="1">
      <c r="A79" s="32" t="s">
        <v>9</v>
      </c>
      <c r="B79" s="48">
        <f>B25</f>
        <v>0</v>
      </c>
      <c r="C79" s="41">
        <f>M25</f>
        <v>0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5"/>
      <c r="O79" s="5"/>
      <c r="P79" s="5"/>
    </row>
    <row r="80" spans="1:16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5"/>
      <c r="O80" s="5"/>
      <c r="P80" s="5"/>
    </row>
    <row r="81" spans="1:16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5"/>
      <c r="O81" s="5"/>
      <c r="P81" s="5"/>
    </row>
    <row r="82" spans="1:16" ht="12.75">
      <c r="A82" s="54" t="s">
        <v>34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</sheetData>
  <sheetProtection password="E08E" sheet="1" selectLockedCells="1"/>
  <mergeCells count="28">
    <mergeCell ref="M10:M12"/>
    <mergeCell ref="C10:L10"/>
    <mergeCell ref="B10:B12"/>
    <mergeCell ref="A10:A12"/>
    <mergeCell ref="K11:L11"/>
    <mergeCell ref="C11:D11"/>
    <mergeCell ref="E11:F11"/>
    <mergeCell ref="G11:H11"/>
    <mergeCell ref="I11:J11"/>
    <mergeCell ref="A74:A75"/>
    <mergeCell ref="B74:B75"/>
    <mergeCell ref="C74:C75"/>
    <mergeCell ref="K47:L47"/>
    <mergeCell ref="A8:B8"/>
    <mergeCell ref="C6:D6"/>
    <mergeCell ref="E6:F6"/>
    <mergeCell ref="G6:H6"/>
    <mergeCell ref="I6:J6"/>
    <mergeCell ref="M6:M7"/>
    <mergeCell ref="B4:F4"/>
    <mergeCell ref="K6:L6"/>
    <mergeCell ref="M47:M48"/>
    <mergeCell ref="B47:B48"/>
    <mergeCell ref="A47:A48"/>
    <mergeCell ref="C47:D47"/>
    <mergeCell ref="E47:F47"/>
    <mergeCell ref="G47:H47"/>
    <mergeCell ref="I47:J47"/>
  </mergeCells>
  <conditionalFormatting sqref="C13:L15">
    <cfRule type="expression" priority="1" dxfId="0" stopIfTrue="1">
      <formula>C$8&lt;&gt;"Y"</formula>
    </cfRule>
  </conditionalFormatting>
  <dataValidations count="3">
    <dataValidation type="list" allowBlank="1" showDropDown="1" showInputMessage="1" showErrorMessage="1" promptTitle="Open Sessions" prompt="Enter 'Y' for open&#10;Enter 'N' for closed" errorTitle="Input Error" error="Enter 'Y' for open&#10;Enter 'N' for closed" sqref="C8:L8">
      <formula1>"Y,N"</formula1>
    </dataValidation>
    <dataValidation type="whole" allowBlank="1" showInputMessage="1" showErrorMessage="1" errorTitle="Input Error" error="Please input a whole number.&#10;&#10;How many children attended the session?" sqref="C13:L15">
      <formula1>0</formula1>
      <formula2>500</formula2>
    </dataValidation>
    <dataValidation type="whole" allowBlank="1" showInputMessage="1" showErrorMessage="1" errorTitle="Input Error" error="Please input a whole number.&#10;&#10;What is the maximum number of children who can attend the session?" sqref="B13:B15">
      <formula1>0</formula1>
      <formula2>500</formula2>
    </dataValidation>
  </dataValidations>
  <printOptions/>
  <pageMargins left="0.75" right="0.75" top="0.55" bottom="0.55" header="0.5" footer="0.5"/>
  <pageSetup horizontalDpi="600" verticalDpi="600" orientation="landscape" paperSize="9" scale="85" r:id="rId2"/>
  <rowBreaks count="1" manualBreakCount="1">
    <brk id="43" max="13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PC16000</dc:creator>
  <cp:keywords/>
  <dc:description/>
  <cp:lastModifiedBy>MS Exchange Admin</cp:lastModifiedBy>
  <cp:lastPrinted>2011-12-21T15:32:19Z</cp:lastPrinted>
  <dcterms:created xsi:type="dcterms:W3CDTF">2011-12-12T12:14:05Z</dcterms:created>
  <dcterms:modified xsi:type="dcterms:W3CDTF">2017-03-28T12:13:39Z</dcterms:modified>
  <cp:category/>
  <cp:version/>
  <cp:contentType/>
  <cp:contentStatus/>
</cp:coreProperties>
</file>